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55" windowWidth="8475" windowHeight="6480" firstSheet="5" activeTab="1"/>
  </bookViews>
  <sheets>
    <sheet name="แผนภูมิไฟฟ้า57" sheetId="1" r:id="rId1"/>
    <sheet name="แผนภูมิประปา57" sheetId="2" r:id="rId2"/>
    <sheet name="ค่าประปา57" sheetId="3" r:id="rId3"/>
    <sheet name="ค่าไฟฟ้า57" sheetId="4" r:id="rId4"/>
    <sheet name="แผนภูมิไฟฟ้า ป.3" sheetId="5" r:id="rId5"/>
    <sheet name="ไฟฟ้าป.3" sheetId="6" r:id="rId6"/>
    <sheet name="แผนภูมิประปา ป.3" sheetId="7" r:id="rId7"/>
    <sheet name="ประปา ป.3" sheetId="8" r:id="rId8"/>
    <sheet name="รวมไฟฟ้า" sheetId="9" r:id="rId9"/>
    <sheet name="แผนภูมิรวมไฟฟ้า" sheetId="10" r:id="rId10"/>
    <sheet name="รวมประปา" sheetId="11" r:id="rId11"/>
    <sheet name="แผนภูมิรวมประปา" sheetId="12" r:id="rId12"/>
    <sheet name="Sheet1" sheetId="13" r:id="rId13"/>
  </sheets>
  <externalReferences>
    <externalReference r:id="rId16"/>
  </externalReferences>
  <definedNames/>
  <calcPr fullCalcOnLoad="1"/>
</workbook>
</file>

<file path=xl/sharedStrings.xml><?xml version="1.0" encoding="utf-8"?>
<sst xmlns="http://schemas.openxmlformats.org/spreadsheetml/2006/main" count="181" uniqueCount="37">
  <si>
    <t>เดือน</t>
  </si>
  <si>
    <t>พลังไฟฟ้าสูงสุด</t>
  </si>
  <si>
    <t>พลังงานไฟฟ้า</t>
  </si>
  <si>
    <t>( หน่วย )</t>
  </si>
  <si>
    <t>( กิโลวัตต์ )</t>
  </si>
  <si>
    <t>( บาท )</t>
  </si>
  <si>
    <t>รวมเงินที่ต้องชำระ</t>
  </si>
  <si>
    <t xml:space="preserve"> </t>
  </si>
  <si>
    <t>รวม</t>
  </si>
  <si>
    <t>ค่าเฉลี่ย</t>
  </si>
  <si>
    <t>ลำดับที่</t>
  </si>
  <si>
    <t>จำนวนที่ใช้</t>
  </si>
  <si>
    <t>( ลิตร )</t>
  </si>
  <si>
    <t>เพิ่มขึ้น/ลดลง</t>
  </si>
  <si>
    <t>(บาท)</t>
  </si>
  <si>
    <t>(หน่วย)</t>
  </si>
  <si>
    <t xml:space="preserve"> ตุลาคม  2556</t>
  </si>
  <si>
    <t xml:space="preserve"> พฤศจิกายน 2556</t>
  </si>
  <si>
    <t xml:space="preserve"> ธันวาคม  2556</t>
  </si>
  <si>
    <t xml:space="preserve"> มกราคม  2557</t>
  </si>
  <si>
    <t xml:space="preserve"> กุมภาพันธ์  2557</t>
  </si>
  <si>
    <t xml:space="preserve"> มีนาคม  2557</t>
  </si>
  <si>
    <t xml:space="preserve"> เมษายน  2557</t>
  </si>
  <si>
    <t xml:space="preserve"> พฤษภาคม  2557</t>
  </si>
  <si>
    <t xml:space="preserve"> มิถุนายน  2557</t>
  </si>
  <si>
    <t xml:space="preserve"> กรกฎาคม  2557</t>
  </si>
  <si>
    <t xml:space="preserve"> สิงหาคม  2557</t>
  </si>
  <si>
    <t xml:space="preserve"> กันยายน  2557</t>
  </si>
  <si>
    <t>สรุปการใช้น้ำประปาประจำปีงบประมาณ 2557</t>
  </si>
  <si>
    <t>สรุปการใช้พลังงานไฟฟ้าประจำปีงบประมาณ 2557</t>
  </si>
  <si>
    <t>รวมทั้งสองมิเตอร์</t>
  </si>
  <si>
    <t>ct เสีย ใช้ค่าเฉลี่ย</t>
  </si>
  <si>
    <t>ส่วนมิเตอร์ประตู 1</t>
  </si>
  <si>
    <t>ส่วนมิเตอร์ประตู 2</t>
  </si>
  <si>
    <t>ส่วนมิเตอร์ประตู 3</t>
  </si>
  <si>
    <t>เพิ่มขึ้น/ลดลง เทียบกับเดือนก่อน</t>
  </si>
  <si>
    <t>x หน่วยสุทธิของหอสมุด</t>
  </si>
</sst>
</file>

<file path=xl/styles.xml><?xml version="1.0" encoding="utf-8"?>
<styleSheet xmlns="http://schemas.openxmlformats.org/spreadsheetml/2006/main">
  <numFmts count="3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$&quot;#,##0_);\(\t&quot;$&quot;#,##0\)"/>
    <numFmt numFmtId="196" formatCode="\t&quot;$&quot;#,##0_);[Red]\(\t&quot;$&quot;#,##0\)"/>
    <numFmt numFmtId="197" formatCode="\t&quot;$&quot;#,##0.00_);\(\t&quot;$&quot;#,##0.00\)"/>
    <numFmt numFmtId="198" formatCode="\t&quot;$&quot;#,##0.00_);[Red]\(\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_-* #,##0.0_-;\-* #,##0.0_-;_-* &quot;-&quot;??_-;_-@_-"/>
    <numFmt numFmtId="204" formatCode="_-* #,##0_-;\-* #,##0_-;_-* &quot;-&quot;??_-;_-@_-"/>
    <numFmt numFmtId="205" formatCode="&quot;฿&quot;#,##0.00"/>
    <numFmt numFmtId="206" formatCode="#,##0.00_ ;\-#,##0.00\ "/>
    <numFmt numFmtId="207" formatCode="[$-41E]d\ mmmm\ yyyy"/>
    <numFmt numFmtId="208" formatCode="[$-D01041E]d\ mmmm\ yyyy;@"/>
    <numFmt numFmtId="209" formatCode="&quot;฿&quot;#,##0"/>
    <numFmt numFmtId="210" formatCode="[$-1070000]d/m/yy;@"/>
    <numFmt numFmtId="211" formatCode="_-* #,##0.000_-;\-* #,##0.000_-;_-* &quot;-&quot;??_-;_-@_-"/>
    <numFmt numFmtId="212" formatCode="\ \(\ \หน\่ว\ย\ \)"/>
    <numFmt numFmtId="213" formatCode="\฿#,##0.00"/>
  </numFmts>
  <fonts count="47">
    <font>
      <sz val="10"/>
      <name val="Arial"/>
      <family val="0"/>
    </font>
    <font>
      <sz val="8"/>
      <name val="Arial"/>
      <family val="2"/>
    </font>
    <font>
      <sz val="18"/>
      <name val="AngsanaUPC"/>
      <family val="1"/>
    </font>
    <font>
      <sz val="16"/>
      <name val="AngsanaUPC"/>
      <family val="1"/>
    </font>
    <font>
      <sz val="10"/>
      <color indexed="8"/>
      <name val="Arial"/>
      <family val="0"/>
    </font>
    <font>
      <sz val="12"/>
      <color indexed="8"/>
      <name val="AngsanaUPC"/>
      <family val="0"/>
    </font>
    <font>
      <sz val="16"/>
      <color indexed="8"/>
      <name val="AngsanaUPC"/>
      <family val="0"/>
    </font>
    <font>
      <sz val="13.5"/>
      <color indexed="8"/>
      <name val="AngsanaUPC"/>
      <family val="0"/>
    </font>
    <font>
      <sz val="8.45"/>
      <color indexed="8"/>
      <name val="Arial"/>
      <family val="0"/>
    </font>
    <font>
      <sz val="10"/>
      <color indexed="8"/>
      <name val="Tahoma"/>
      <family val="0"/>
    </font>
    <font>
      <b/>
      <sz val="18"/>
      <color indexed="8"/>
      <name val="Tahoma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2" fillId="20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2" applyNumberFormat="0" applyAlignment="0" applyProtection="0"/>
    <xf numFmtId="0" fontId="37" fillId="0" borderId="3" applyNumberFormat="0" applyFill="0" applyAlignment="0" applyProtection="0"/>
    <xf numFmtId="0" fontId="38" fillId="22" borderId="0" applyNumberFormat="0" applyBorder="0" applyAlignment="0" applyProtection="0"/>
    <xf numFmtId="0" fontId="39" fillId="23" borderId="1" applyNumberFormat="0" applyAlignment="0" applyProtection="0"/>
    <xf numFmtId="0" fontId="40" fillId="24" borderId="0" applyNumberFormat="0" applyBorder="0" applyAlignment="0" applyProtection="0"/>
    <xf numFmtId="0" fontId="41" fillId="0" borderId="4" applyNumberFormat="0" applyFill="0" applyAlignment="0" applyProtection="0"/>
    <xf numFmtId="0" fontId="42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43" fillId="20" borderId="5" applyNumberFormat="0" applyAlignment="0" applyProtection="0"/>
    <xf numFmtId="0" fontId="0" fillId="32" borderId="6" applyNumberFormat="0" applyFont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3" fillId="0" borderId="0" xfId="0" applyFont="1" applyAlignment="1">
      <alignment/>
    </xf>
    <xf numFmtId="204" fontId="3" fillId="0" borderId="0" xfId="33" applyNumberFormat="1" applyFont="1" applyAlignment="1">
      <alignment/>
    </xf>
    <xf numFmtId="43" fontId="3" fillId="0" borderId="0" xfId="33" applyFont="1" applyAlignment="1">
      <alignment/>
    </xf>
    <xf numFmtId="0" fontId="3" fillId="0" borderId="10" xfId="0" applyFont="1" applyBorder="1" applyAlignment="1">
      <alignment horizontal="center"/>
    </xf>
    <xf numFmtId="204" fontId="3" fillId="0" borderId="10" xfId="33" applyNumberFormat="1" applyFont="1" applyBorder="1" applyAlignment="1">
      <alignment horizontal="center"/>
    </xf>
    <xf numFmtId="43" fontId="3" fillId="0" borderId="10" xfId="33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204" fontId="3" fillId="0" borderId="11" xfId="33" applyNumberFormat="1" applyFont="1" applyBorder="1" applyAlignment="1">
      <alignment horizontal="center"/>
    </xf>
    <xf numFmtId="43" fontId="3" fillId="0" borderId="11" xfId="33" applyFont="1" applyBorder="1" applyAlignment="1">
      <alignment horizontal="center"/>
    </xf>
    <xf numFmtId="0" fontId="3" fillId="0" borderId="12" xfId="0" applyFont="1" applyBorder="1" applyAlignment="1">
      <alignment/>
    </xf>
    <xf numFmtId="43" fontId="3" fillId="0" borderId="12" xfId="33" applyFont="1" applyBorder="1" applyAlignment="1">
      <alignment/>
    </xf>
    <xf numFmtId="43" fontId="3" fillId="33" borderId="12" xfId="33" applyFont="1" applyFill="1" applyBorder="1" applyAlignment="1">
      <alignment/>
    </xf>
    <xf numFmtId="43" fontId="3" fillId="34" borderId="12" xfId="33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204" fontId="3" fillId="0" borderId="0" xfId="33" applyNumberFormat="1" applyFont="1" applyFill="1" applyBorder="1" applyAlignment="1">
      <alignment horizontal="center"/>
    </xf>
    <xf numFmtId="43" fontId="3" fillId="0" borderId="0" xfId="33" applyFont="1" applyFill="1" applyBorder="1" applyAlignment="1">
      <alignment horizontal="center"/>
    </xf>
    <xf numFmtId="204" fontId="3" fillId="0" borderId="0" xfId="33" applyNumberFormat="1" applyFont="1" applyFill="1" applyBorder="1" applyAlignment="1">
      <alignment/>
    </xf>
    <xf numFmtId="43" fontId="3" fillId="0" borderId="0" xfId="33" applyFont="1" applyFill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204" fontId="3" fillId="0" borderId="0" xfId="33" applyNumberFormat="1" applyFont="1" applyBorder="1" applyAlignment="1">
      <alignment/>
    </xf>
    <xf numFmtId="43" fontId="3" fillId="0" borderId="0" xfId="33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12" xfId="0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204" fontId="2" fillId="0" borderId="0" xfId="33" applyNumberFormat="1" applyFont="1" applyFill="1" applyBorder="1" applyAlignment="1">
      <alignment/>
    </xf>
    <xf numFmtId="204" fontId="3" fillId="0" borderId="0" xfId="33" applyNumberFormat="1" applyFont="1" applyFill="1" applyBorder="1" applyAlignment="1">
      <alignment/>
    </xf>
    <xf numFmtId="43" fontId="3" fillId="0" borderId="10" xfId="33" applyNumberFormat="1" applyFont="1" applyBorder="1" applyAlignment="1">
      <alignment horizontal="center"/>
    </xf>
    <xf numFmtId="43" fontId="3" fillId="0" borderId="11" xfId="33" applyNumberFormat="1" applyFont="1" applyBorder="1" applyAlignment="1">
      <alignment horizontal="center"/>
    </xf>
    <xf numFmtId="43" fontId="3" fillId="0" borderId="0" xfId="33" applyNumberFormat="1" applyFont="1" applyFill="1" applyBorder="1" applyAlignment="1">
      <alignment/>
    </xf>
    <xf numFmtId="43" fontId="3" fillId="0" borderId="0" xfId="33" applyNumberFormat="1" applyFont="1" applyAlignment="1">
      <alignment/>
    </xf>
    <xf numFmtId="43" fontId="2" fillId="0" borderId="0" xfId="0" applyNumberFormat="1" applyFont="1" applyFill="1" applyBorder="1" applyAlignment="1">
      <alignment/>
    </xf>
    <xf numFmtId="43" fontId="3" fillId="0" borderId="0" xfId="0" applyNumberFormat="1" applyFont="1" applyFill="1" applyBorder="1" applyAlignment="1">
      <alignment/>
    </xf>
    <xf numFmtId="43" fontId="3" fillId="0" borderId="0" xfId="33" applyNumberFormat="1" applyFont="1" applyFill="1" applyBorder="1" applyAlignment="1">
      <alignment horizontal="center"/>
    </xf>
    <xf numFmtId="0" fontId="3" fillId="0" borderId="12" xfId="0" applyFont="1" applyBorder="1" applyAlignment="1">
      <alignment horizontal="left"/>
    </xf>
    <xf numFmtId="0" fontId="3" fillId="0" borderId="12" xfId="0" applyFont="1" applyFill="1" applyBorder="1" applyAlignment="1">
      <alignment horizontal="center"/>
    </xf>
    <xf numFmtId="43" fontId="3" fillId="0" borderId="12" xfId="33" applyFont="1" applyFill="1" applyBorder="1" applyAlignment="1">
      <alignment/>
    </xf>
    <xf numFmtId="43" fontId="3" fillId="35" borderId="12" xfId="33" applyFont="1" applyFill="1" applyBorder="1" applyAlignment="1">
      <alignment/>
    </xf>
    <xf numFmtId="43" fontId="3" fillId="13" borderId="12" xfId="33" applyFont="1" applyFill="1" applyBorder="1" applyAlignment="1">
      <alignment/>
    </xf>
    <xf numFmtId="0" fontId="3" fillId="0" borderId="0" xfId="0" applyFont="1" applyBorder="1" applyAlignment="1">
      <alignment/>
    </xf>
    <xf numFmtId="0" fontId="3" fillId="33" borderId="13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3" fillId="34" borderId="13" xfId="0" applyFont="1" applyFill="1" applyBorder="1" applyAlignment="1">
      <alignment horizontal="center"/>
    </xf>
    <xf numFmtId="0" fontId="3" fillId="34" borderId="14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5" Type="http://schemas.openxmlformats.org/officeDocument/2006/relationships/chartsheet" Target="chartsheets/sheet3.xml" /><Relationship Id="rId6" Type="http://schemas.openxmlformats.org/officeDocument/2006/relationships/worksheet" Target="worksheets/sheet3.xml" /><Relationship Id="rId7" Type="http://schemas.openxmlformats.org/officeDocument/2006/relationships/chartsheet" Target="chartsheets/sheet4.xml" /><Relationship Id="rId8" Type="http://schemas.openxmlformats.org/officeDocument/2006/relationships/worksheet" Target="worksheets/sheet4.xml" /><Relationship Id="rId9" Type="http://schemas.openxmlformats.org/officeDocument/2006/relationships/worksheet" Target="worksheets/sheet5.xml" /><Relationship Id="rId10" Type="http://schemas.openxmlformats.org/officeDocument/2006/relationships/chartsheet" Target="chartsheets/sheet5.xml" /><Relationship Id="rId11" Type="http://schemas.openxmlformats.org/officeDocument/2006/relationships/worksheet" Target="worksheets/sheet6.xml" /><Relationship Id="rId12" Type="http://schemas.openxmlformats.org/officeDocument/2006/relationships/chartsheet" Target="chartsheets/sheet6.xml" /><Relationship Id="rId13" Type="http://schemas.openxmlformats.org/officeDocument/2006/relationships/worksheet" Target="worksheets/sheet7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แผนภูมิแสดงอัตราการใช้กระแสไฟฟ้าประจำปีงบประมาณปี 2557</a:t>
            </a:r>
          </a:p>
        </c:rich>
      </c:tx>
      <c:layout>
        <c:manualLayout>
          <c:xMode val="factor"/>
          <c:yMode val="factor"/>
          <c:x val="-0.01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25"/>
          <c:y val="0.1065"/>
          <c:w val="0.9545"/>
          <c:h val="0.58675"/>
        </c:manualLayout>
      </c:layout>
      <c:lineChart>
        <c:grouping val="standard"/>
        <c:varyColors val="0"/>
        <c:ser>
          <c:idx val="0"/>
          <c:order val="0"/>
          <c:tx>
            <c:strRef>
              <c:f>ค่าไฟฟ้า57!$D$3:$D$4</c:f>
              <c:strCache>
                <c:ptCount val="1"/>
                <c:pt idx="0">
                  <c:v>พลังงานไฟฟ้า ( หน่วย )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ค่าไฟฟ้า57!$B$5:$B$16</c:f>
              <c:strCache>
                <c:ptCount val="12"/>
                <c:pt idx="0">
                  <c:v> ตุลาคม  2556</c:v>
                </c:pt>
                <c:pt idx="1">
                  <c:v> พฤศจิกายน 2556</c:v>
                </c:pt>
                <c:pt idx="2">
                  <c:v> ธันวาคม  2556</c:v>
                </c:pt>
                <c:pt idx="3">
                  <c:v> มกราคม  2557</c:v>
                </c:pt>
                <c:pt idx="4">
                  <c:v> กุมภาพันธ์  2557</c:v>
                </c:pt>
                <c:pt idx="5">
                  <c:v> มีนาคม  2557</c:v>
                </c:pt>
                <c:pt idx="6">
                  <c:v> เมษายน  2557</c:v>
                </c:pt>
                <c:pt idx="7">
                  <c:v> พฤษภาคม  2557</c:v>
                </c:pt>
                <c:pt idx="8">
                  <c:v> มิถุนายน  2557</c:v>
                </c:pt>
                <c:pt idx="9">
                  <c:v> กรกฎาคม  2557</c:v>
                </c:pt>
                <c:pt idx="10">
                  <c:v> สิงหาคม  2557</c:v>
                </c:pt>
                <c:pt idx="11">
                  <c:v> กันยายน  2557</c:v>
                </c:pt>
              </c:strCache>
            </c:strRef>
          </c:cat>
          <c:val>
            <c:numRef>
              <c:f>ค่าไฟฟ้า57!$D$5:$D$16</c:f>
              <c:numCache>
                <c:ptCount val="12"/>
                <c:pt idx="0">
                  <c:v>259360</c:v>
                </c:pt>
                <c:pt idx="1">
                  <c:v>358240</c:v>
                </c:pt>
                <c:pt idx="2">
                  <c:v>155736</c:v>
                </c:pt>
                <c:pt idx="3">
                  <c:v>296400</c:v>
                </c:pt>
                <c:pt idx="4">
                  <c:v>343680</c:v>
                </c:pt>
                <c:pt idx="5">
                  <c:v>328960</c:v>
                </c:pt>
                <c:pt idx="6">
                  <c:v>284800</c:v>
                </c:pt>
                <c:pt idx="7">
                  <c:v>319146.66</c:v>
                </c:pt>
                <c:pt idx="8">
                  <c:v>319146.66</c:v>
                </c:pt>
                <c:pt idx="9">
                  <c:v>312480</c:v>
                </c:pt>
                <c:pt idx="10">
                  <c:v>403840</c:v>
                </c:pt>
                <c:pt idx="11">
                  <c:v>418090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ค่าไฟฟ้า57!$E$3:$E$4</c:f>
              <c:strCache>
                <c:ptCount val="1"/>
                <c:pt idx="0">
                  <c:v>รวมเงินที่ต้องชำระ ( บาท )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\฿#,##0.00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\฿#,##0.00" sourceLinked="0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ค่าไฟฟ้า57!$B$5:$B$16</c:f>
              <c:strCache>
                <c:ptCount val="12"/>
                <c:pt idx="0">
                  <c:v> ตุลาคม  2556</c:v>
                </c:pt>
                <c:pt idx="1">
                  <c:v> พฤศจิกายน 2556</c:v>
                </c:pt>
                <c:pt idx="2">
                  <c:v> ธันวาคม  2556</c:v>
                </c:pt>
                <c:pt idx="3">
                  <c:v> มกราคม  2557</c:v>
                </c:pt>
                <c:pt idx="4">
                  <c:v> กุมภาพันธ์  2557</c:v>
                </c:pt>
                <c:pt idx="5">
                  <c:v> มีนาคม  2557</c:v>
                </c:pt>
                <c:pt idx="6">
                  <c:v> เมษายน  2557</c:v>
                </c:pt>
                <c:pt idx="7">
                  <c:v> พฤษภาคม  2557</c:v>
                </c:pt>
                <c:pt idx="8">
                  <c:v> มิถุนายน  2557</c:v>
                </c:pt>
                <c:pt idx="9">
                  <c:v> กรกฎาคม  2557</c:v>
                </c:pt>
                <c:pt idx="10">
                  <c:v> สิงหาคม  2557</c:v>
                </c:pt>
                <c:pt idx="11">
                  <c:v> กันยายน  2557</c:v>
                </c:pt>
              </c:strCache>
            </c:strRef>
          </c:cat>
          <c:val>
            <c:numRef>
              <c:f>ค่าไฟฟ้า57!$E$5:$E$16</c:f>
              <c:numCache>
                <c:ptCount val="12"/>
                <c:pt idx="0">
                  <c:v>1128212.09</c:v>
                </c:pt>
                <c:pt idx="1">
                  <c:v>1578934.4</c:v>
                </c:pt>
                <c:pt idx="2">
                  <c:v>1238487.66</c:v>
                </c:pt>
                <c:pt idx="3">
                  <c:v>1329808.55</c:v>
                </c:pt>
                <c:pt idx="4">
                  <c:v>1526496.44</c:v>
                </c:pt>
                <c:pt idx="5">
                  <c:v>1454764.24</c:v>
                </c:pt>
                <c:pt idx="6">
                  <c:v>1316918.02</c:v>
                </c:pt>
                <c:pt idx="7">
                  <c:v>1466874.43</c:v>
                </c:pt>
                <c:pt idx="8">
                  <c:v>1466874.43</c:v>
                </c:pt>
                <c:pt idx="9">
                  <c:v>1337167.34</c:v>
                </c:pt>
                <c:pt idx="10">
                  <c:v>1822814.7</c:v>
                </c:pt>
                <c:pt idx="11">
                  <c:v>1903815.02</c:v>
                </c:pt>
              </c:numCache>
            </c:numRef>
          </c:val>
          <c:smooth val="0"/>
        </c:ser>
        <c:marker val="1"/>
        <c:axId val="24295168"/>
        <c:axId val="17329921"/>
      </c:lineChart>
      <c:catAx>
        <c:axId val="242951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เดือน</a:t>
                </a:r>
              </a:p>
            </c:rich>
          </c:tx>
          <c:layout>
            <c:manualLayout>
              <c:xMode val="factor"/>
              <c:yMode val="factor"/>
              <c:x val="-0.0152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[$-1070000]d/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329921"/>
        <c:crosses val="autoZero"/>
        <c:auto val="1"/>
        <c:lblOffset val="100"/>
        <c:tickLblSkip val="2"/>
        <c:noMultiLvlLbl val="0"/>
      </c:catAx>
      <c:valAx>
        <c:axId val="173299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จำนวนที่ใช้ ( หน่วย )</a:t>
                </a:r>
              </a:p>
            </c:rich>
          </c:tx>
          <c:layout>
            <c:manualLayout>
              <c:xMode val="factor"/>
              <c:yMode val="factor"/>
              <c:x val="-0.017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2429516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7575"/>
          <c:y val="0.78125"/>
          <c:w val="0.38"/>
          <c:h val="0.0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แผนภูมิแสดงอัตราการใช้น้ำประปาประจำปีงบประมาณ 2557</a:t>
            </a:r>
          </a:p>
        </c:rich>
      </c:tx>
      <c:layout>
        <c:manualLayout>
          <c:xMode val="factor"/>
          <c:yMode val="factor"/>
          <c:x val="-0.01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25"/>
          <c:y val="0.115"/>
          <c:w val="0.9545"/>
          <c:h val="0.789"/>
        </c:manualLayout>
      </c:layout>
      <c:lineChart>
        <c:grouping val="standard"/>
        <c:varyColors val="0"/>
        <c:ser>
          <c:idx val="1"/>
          <c:order val="0"/>
          <c:tx>
            <c:strRef>
              <c:f>ค่าประปา57!$D$3:$D$4</c:f>
              <c:strCache>
                <c:ptCount val="1"/>
                <c:pt idx="0">
                  <c:v>จำนวนที่ใช้ ( ลิตร )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ค่าประปา57!$C$5:$C$16</c:f>
              <c:strCache>
                <c:ptCount val="12"/>
                <c:pt idx="0">
                  <c:v> ตุลาคม  2556</c:v>
                </c:pt>
                <c:pt idx="1">
                  <c:v> พฤศจิกายน 2556</c:v>
                </c:pt>
                <c:pt idx="2">
                  <c:v> ธันวาคม  2556</c:v>
                </c:pt>
                <c:pt idx="3">
                  <c:v> มกราคม  2557</c:v>
                </c:pt>
                <c:pt idx="4">
                  <c:v> กุมภาพันธ์  2557</c:v>
                </c:pt>
                <c:pt idx="5">
                  <c:v> มีนาคม  2557</c:v>
                </c:pt>
                <c:pt idx="6">
                  <c:v> เมษายน  2557</c:v>
                </c:pt>
                <c:pt idx="7">
                  <c:v> พฤษภาคม  2557</c:v>
                </c:pt>
                <c:pt idx="8">
                  <c:v> มิถุนายน  2557</c:v>
                </c:pt>
                <c:pt idx="9">
                  <c:v> กรกฎาคม  2557</c:v>
                </c:pt>
                <c:pt idx="10">
                  <c:v> สิงหาคม  2557</c:v>
                </c:pt>
                <c:pt idx="11">
                  <c:v> กันยายน  2557</c:v>
                </c:pt>
              </c:strCache>
            </c:strRef>
          </c:cat>
          <c:val>
            <c:numRef>
              <c:f>ค่าประปา57!$D$5:$D$16</c:f>
              <c:numCache>
                <c:ptCount val="12"/>
                <c:pt idx="0">
                  <c:v>8448000</c:v>
                </c:pt>
                <c:pt idx="1">
                  <c:v>8218000</c:v>
                </c:pt>
                <c:pt idx="2">
                  <c:v>8818000</c:v>
                </c:pt>
                <c:pt idx="3">
                  <c:v>9289000</c:v>
                </c:pt>
                <c:pt idx="4">
                  <c:v>10656000</c:v>
                </c:pt>
                <c:pt idx="5">
                  <c:v>10947000</c:v>
                </c:pt>
                <c:pt idx="6">
                  <c:v>10855000</c:v>
                </c:pt>
                <c:pt idx="7">
                  <c:v>7330000</c:v>
                </c:pt>
                <c:pt idx="8">
                  <c:v>7660000</c:v>
                </c:pt>
                <c:pt idx="9">
                  <c:v>7569000</c:v>
                </c:pt>
                <c:pt idx="10">
                  <c:v>9068000</c:v>
                </c:pt>
                <c:pt idx="11">
                  <c:v>10483000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ค่าประปา57!$E$3:$E$4</c:f>
              <c:strCache>
                <c:ptCount val="1"/>
                <c:pt idx="0">
                  <c:v>รวมเงินที่ต้องชำระ ( บาท )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numFmt formatCode="\฿#,##0.00" sourceLinked="0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ค่าประปา57!$C$5:$C$16</c:f>
              <c:strCache>
                <c:ptCount val="12"/>
                <c:pt idx="0">
                  <c:v> ตุลาคม  2556</c:v>
                </c:pt>
                <c:pt idx="1">
                  <c:v> พฤศจิกายน 2556</c:v>
                </c:pt>
                <c:pt idx="2">
                  <c:v> ธันวาคม  2556</c:v>
                </c:pt>
                <c:pt idx="3">
                  <c:v> มกราคม  2557</c:v>
                </c:pt>
                <c:pt idx="4">
                  <c:v> กุมภาพันธ์  2557</c:v>
                </c:pt>
                <c:pt idx="5">
                  <c:v> มีนาคม  2557</c:v>
                </c:pt>
                <c:pt idx="6">
                  <c:v> เมษายน  2557</c:v>
                </c:pt>
                <c:pt idx="7">
                  <c:v> พฤษภาคม  2557</c:v>
                </c:pt>
                <c:pt idx="8">
                  <c:v> มิถุนายน  2557</c:v>
                </c:pt>
                <c:pt idx="9">
                  <c:v> กรกฎาคม  2557</c:v>
                </c:pt>
                <c:pt idx="10">
                  <c:v> สิงหาคม  2557</c:v>
                </c:pt>
                <c:pt idx="11">
                  <c:v> กันยายน  2557</c:v>
                </c:pt>
              </c:strCache>
            </c:strRef>
          </c:cat>
          <c:val>
            <c:numRef>
              <c:f>ค่าประปา57!$E$5:$E$16</c:f>
              <c:numCache>
                <c:ptCount val="12"/>
                <c:pt idx="0">
                  <c:v>251892.98</c:v>
                </c:pt>
                <c:pt idx="1">
                  <c:v>245002.18</c:v>
                </c:pt>
                <c:pt idx="2">
                  <c:v>262978.18</c:v>
                </c:pt>
                <c:pt idx="3">
                  <c:v>277089.34</c:v>
                </c:pt>
                <c:pt idx="4">
                  <c:v>318044.66</c:v>
                </c:pt>
                <c:pt idx="5">
                  <c:v>326763.02</c:v>
                </c:pt>
                <c:pt idx="6">
                  <c:v>324006.7</c:v>
                </c:pt>
                <c:pt idx="7">
                  <c:v>218397.7</c:v>
                </c:pt>
                <c:pt idx="8">
                  <c:v>228284.5</c:v>
                </c:pt>
                <c:pt idx="9">
                  <c:v>225558.14</c:v>
                </c:pt>
                <c:pt idx="10">
                  <c:v>270468.18</c:v>
                </c:pt>
                <c:pt idx="11">
                  <c:v>312861.58</c:v>
                </c:pt>
              </c:numCache>
            </c:numRef>
          </c:val>
          <c:smooth val="0"/>
        </c:ser>
        <c:marker val="1"/>
        <c:axId val="21751562"/>
        <c:axId val="61546331"/>
      </c:lineChart>
      <c:catAx>
        <c:axId val="217515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เดือน</a:t>
                </a:r>
              </a:p>
            </c:rich>
          </c:tx>
          <c:layout>
            <c:manualLayout>
              <c:xMode val="factor"/>
              <c:yMode val="factor"/>
              <c:x val="-0.044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546331"/>
        <c:crosses val="autoZero"/>
        <c:auto val="1"/>
        <c:lblOffset val="100"/>
        <c:tickLblSkip val="1"/>
        <c:noMultiLvlLbl val="0"/>
      </c:catAx>
      <c:valAx>
        <c:axId val="615463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จำนวนที่ใช้ ( ลิตร )</a:t>
                </a:r>
              </a:p>
            </c:rich>
          </c:tx>
          <c:layout>
            <c:manualLayout>
              <c:xMode val="factor"/>
              <c:yMode val="factor"/>
              <c:x val="-0.016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2175156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81"/>
          <c:y val="0.94575"/>
          <c:w val="0.355"/>
          <c:h val="0.03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"/>
          <c:y val="0.005"/>
          <c:w val="0.7765"/>
          <c:h val="0.98525"/>
        </c:manualLayout>
      </c:layout>
      <c:lineChart>
        <c:grouping val="standard"/>
        <c:varyColors val="0"/>
        <c:ser>
          <c:idx val="0"/>
          <c:order val="0"/>
          <c:tx>
            <c:strRef>
              <c:f>'ไฟฟ้าป.3'!$D$3:$D$4</c:f>
              <c:strCache>
                <c:ptCount val="1"/>
                <c:pt idx="0">
                  <c:v>พลังงานไฟฟ้า ( หน่วย 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'ไฟฟ้าป.3'!$B$5:$B$16</c:f>
              <c:strCache>
                <c:ptCount val="12"/>
                <c:pt idx="0">
                  <c:v> ตุลาคม  2556</c:v>
                </c:pt>
                <c:pt idx="1">
                  <c:v> พฤศจิกายน 2556</c:v>
                </c:pt>
                <c:pt idx="2">
                  <c:v> ธันวาคม  2556</c:v>
                </c:pt>
                <c:pt idx="3">
                  <c:v> มกราคม  2557</c:v>
                </c:pt>
                <c:pt idx="4">
                  <c:v> กุมภาพันธ์  2557</c:v>
                </c:pt>
                <c:pt idx="5">
                  <c:v> มีนาคม  2557</c:v>
                </c:pt>
                <c:pt idx="6">
                  <c:v> เมษายน  2557</c:v>
                </c:pt>
                <c:pt idx="7">
                  <c:v> พฤษภาคม  2557</c:v>
                </c:pt>
                <c:pt idx="8">
                  <c:v> มิถุนายน  2557</c:v>
                </c:pt>
                <c:pt idx="9">
                  <c:v> กรกฎาคม  2557</c:v>
                </c:pt>
                <c:pt idx="10">
                  <c:v> สิงหาคม  2557</c:v>
                </c:pt>
                <c:pt idx="11">
                  <c:v> กันยายน  2557</c:v>
                </c:pt>
              </c:strCache>
            </c:strRef>
          </c:cat>
          <c:val>
            <c:numRef>
              <c:f>'ไฟฟ้าป.3'!$D$5:$D$16</c:f>
              <c:numCache>
                <c:ptCount val="12"/>
                <c:pt idx="0">
                  <c:v>239600</c:v>
                </c:pt>
                <c:pt idx="1">
                  <c:v>349240</c:v>
                </c:pt>
                <c:pt idx="2">
                  <c:v>255120</c:v>
                </c:pt>
                <c:pt idx="3">
                  <c:v>265400</c:v>
                </c:pt>
                <c:pt idx="4">
                  <c:v>323960</c:v>
                </c:pt>
                <c:pt idx="5">
                  <c:v>283960</c:v>
                </c:pt>
                <c:pt idx="6">
                  <c:v>197920</c:v>
                </c:pt>
                <c:pt idx="7">
                  <c:v>182840</c:v>
                </c:pt>
                <c:pt idx="8">
                  <c:v>167800</c:v>
                </c:pt>
                <c:pt idx="9">
                  <c:v>157280</c:v>
                </c:pt>
                <c:pt idx="10">
                  <c:v>293400</c:v>
                </c:pt>
                <c:pt idx="11">
                  <c:v>381640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'ไฟฟ้าป.3'!$E$3:$E$4</c:f>
              <c:strCache>
                <c:ptCount val="1"/>
                <c:pt idx="0">
                  <c:v>รวมเงินที่ต้องชำระ ( บาท 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'ไฟฟ้าป.3'!$B$5:$B$16</c:f>
              <c:strCache>
                <c:ptCount val="12"/>
                <c:pt idx="0">
                  <c:v> ตุลาคม  2556</c:v>
                </c:pt>
                <c:pt idx="1">
                  <c:v> พฤศจิกายน 2556</c:v>
                </c:pt>
                <c:pt idx="2">
                  <c:v> ธันวาคม  2556</c:v>
                </c:pt>
                <c:pt idx="3">
                  <c:v> มกราคม  2557</c:v>
                </c:pt>
                <c:pt idx="4">
                  <c:v> กุมภาพันธ์  2557</c:v>
                </c:pt>
                <c:pt idx="5">
                  <c:v> มีนาคม  2557</c:v>
                </c:pt>
                <c:pt idx="6">
                  <c:v> เมษายน  2557</c:v>
                </c:pt>
                <c:pt idx="7">
                  <c:v> พฤษภาคม  2557</c:v>
                </c:pt>
                <c:pt idx="8">
                  <c:v> มิถุนายน  2557</c:v>
                </c:pt>
                <c:pt idx="9">
                  <c:v> กรกฎาคม  2557</c:v>
                </c:pt>
                <c:pt idx="10">
                  <c:v> สิงหาคม  2557</c:v>
                </c:pt>
                <c:pt idx="11">
                  <c:v> กันยายน  2557</c:v>
                </c:pt>
              </c:strCache>
            </c:strRef>
          </c:cat>
          <c:val>
            <c:numRef>
              <c:f>'ไฟฟ้าป.3'!$E$5:$E$16</c:f>
              <c:numCache>
                <c:ptCount val="12"/>
                <c:pt idx="0">
                  <c:v>942269.91</c:v>
                </c:pt>
                <c:pt idx="1">
                  <c:v>1327516.49</c:v>
                </c:pt>
                <c:pt idx="2">
                  <c:v>977204.95</c:v>
                </c:pt>
                <c:pt idx="3">
                  <c:v>1047475.37</c:v>
                </c:pt>
                <c:pt idx="4">
                  <c:v>1254297.08</c:v>
                </c:pt>
                <c:pt idx="5">
                  <c:v>1100978.25</c:v>
                </c:pt>
                <c:pt idx="6">
                  <c:v>784756.3</c:v>
                </c:pt>
                <c:pt idx="7">
                  <c:v>727674.4</c:v>
                </c:pt>
                <c:pt idx="8">
                  <c:v>686110.15</c:v>
                </c:pt>
                <c:pt idx="9">
                  <c:v>647818.81</c:v>
                </c:pt>
                <c:pt idx="10">
                  <c:v>1165390.35</c:v>
                </c:pt>
                <c:pt idx="11">
                  <c:v>1494328.93</c:v>
                </c:pt>
              </c:numCache>
            </c:numRef>
          </c:val>
          <c:smooth val="0"/>
        </c:ser>
        <c:marker val="1"/>
        <c:axId val="17046068"/>
        <c:axId val="19196885"/>
      </c:lineChart>
      <c:catAx>
        <c:axId val="170460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9196885"/>
        <c:crosses val="autoZero"/>
        <c:auto val="1"/>
        <c:lblOffset val="100"/>
        <c:tickLblSkip val="1"/>
        <c:noMultiLvlLbl val="0"/>
      </c:catAx>
      <c:valAx>
        <c:axId val="1919688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04606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0125"/>
          <c:y val="0.46025"/>
          <c:w val="0.18975"/>
          <c:h val="0.073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"/>
          <c:y val="0.005"/>
          <c:w val="0.7755"/>
          <c:h val="0.98525"/>
        </c:manualLayout>
      </c:layout>
      <c:lineChart>
        <c:grouping val="standard"/>
        <c:varyColors val="0"/>
        <c:ser>
          <c:idx val="0"/>
          <c:order val="0"/>
          <c:tx>
            <c:strRef>
              <c:f>'ประปา ป.3'!$D$3:$D$4</c:f>
              <c:strCache>
                <c:ptCount val="1"/>
                <c:pt idx="0">
                  <c:v>จำนวนที่ใช้ ( ลิตร 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'ประปา ป.3'!$C$5:$C$16</c:f>
              <c:strCache>
                <c:ptCount val="12"/>
                <c:pt idx="0">
                  <c:v> ตุลาคม  2556</c:v>
                </c:pt>
                <c:pt idx="1">
                  <c:v> พฤศจิกายน 2556</c:v>
                </c:pt>
                <c:pt idx="2">
                  <c:v> ธันวาคม  2556</c:v>
                </c:pt>
                <c:pt idx="3">
                  <c:v> มกราคม  2557</c:v>
                </c:pt>
                <c:pt idx="4">
                  <c:v> กุมภาพันธ์  2557</c:v>
                </c:pt>
                <c:pt idx="5">
                  <c:v> มีนาคม  2557</c:v>
                </c:pt>
                <c:pt idx="6">
                  <c:v> เมษายน  2557</c:v>
                </c:pt>
                <c:pt idx="7">
                  <c:v> พฤษภาคม  2557</c:v>
                </c:pt>
                <c:pt idx="8">
                  <c:v> มิถุนายน  2557</c:v>
                </c:pt>
                <c:pt idx="9">
                  <c:v> กรกฎาคม  2557</c:v>
                </c:pt>
                <c:pt idx="10">
                  <c:v> สิงหาคม  2557</c:v>
                </c:pt>
                <c:pt idx="11">
                  <c:v> กันยายน  2557</c:v>
                </c:pt>
              </c:strCache>
            </c:strRef>
          </c:cat>
          <c:val>
            <c:numRef>
              <c:f>'ประปา ป.3'!$D$5:$D$16</c:f>
              <c:numCache>
                <c:ptCount val="12"/>
                <c:pt idx="0">
                  <c:v>16413000</c:v>
                </c:pt>
                <c:pt idx="1">
                  <c:v>9000000</c:v>
                </c:pt>
                <c:pt idx="2">
                  <c:v>14896000</c:v>
                </c:pt>
                <c:pt idx="3">
                  <c:v>14263000</c:v>
                </c:pt>
                <c:pt idx="4">
                  <c:v>14615000</c:v>
                </c:pt>
                <c:pt idx="5">
                  <c:v>14740000</c:v>
                </c:pt>
                <c:pt idx="6">
                  <c:v>9375000</c:v>
                </c:pt>
                <c:pt idx="7">
                  <c:v>2563000</c:v>
                </c:pt>
                <c:pt idx="8">
                  <c:v>1957000</c:v>
                </c:pt>
                <c:pt idx="9">
                  <c:v>1492000</c:v>
                </c:pt>
                <c:pt idx="10">
                  <c:v>1514000</c:v>
                </c:pt>
                <c:pt idx="11">
                  <c:v>10577420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'ประปา ป.3'!$E$3:$E$4</c:f>
              <c:strCache>
                <c:ptCount val="1"/>
                <c:pt idx="0">
                  <c:v>รวมเงินที่ต้องชำระ ( บาท 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'ประปา ป.3'!$C$5:$C$16</c:f>
              <c:strCache>
                <c:ptCount val="12"/>
                <c:pt idx="0">
                  <c:v> ตุลาคม  2556</c:v>
                </c:pt>
                <c:pt idx="1">
                  <c:v> พฤศจิกายน 2556</c:v>
                </c:pt>
                <c:pt idx="2">
                  <c:v> ธันวาคม  2556</c:v>
                </c:pt>
                <c:pt idx="3">
                  <c:v> มกราคม  2557</c:v>
                </c:pt>
                <c:pt idx="4">
                  <c:v> กุมภาพันธ์  2557</c:v>
                </c:pt>
                <c:pt idx="5">
                  <c:v> มีนาคม  2557</c:v>
                </c:pt>
                <c:pt idx="6">
                  <c:v> เมษายน  2557</c:v>
                </c:pt>
                <c:pt idx="7">
                  <c:v> พฤษภาคม  2557</c:v>
                </c:pt>
                <c:pt idx="8">
                  <c:v> มิถุนายน  2557</c:v>
                </c:pt>
                <c:pt idx="9">
                  <c:v> กรกฎาคม  2557</c:v>
                </c:pt>
                <c:pt idx="10">
                  <c:v> สิงหาคม  2557</c:v>
                </c:pt>
                <c:pt idx="11">
                  <c:v> กันยายน  2557</c:v>
                </c:pt>
              </c:strCache>
            </c:strRef>
          </c:cat>
          <c:val>
            <c:numRef>
              <c:f>'ประปา ป.3'!$E$5:$E$16</c:f>
              <c:numCache>
                <c:ptCount val="12"/>
                <c:pt idx="0">
                  <c:v>490524.38</c:v>
                </c:pt>
                <c:pt idx="1">
                  <c:v>268430.9</c:v>
                </c:pt>
                <c:pt idx="2">
                  <c:v>445075.06</c:v>
                </c:pt>
                <c:pt idx="3">
                  <c:v>426110.38</c:v>
                </c:pt>
                <c:pt idx="4">
                  <c:v>436656.3</c:v>
                </c:pt>
                <c:pt idx="5">
                  <c:v>440401.3</c:v>
                </c:pt>
                <c:pt idx="6">
                  <c:v>279665.9</c:v>
                </c:pt>
                <c:pt idx="7">
                  <c:v>75671.9</c:v>
                </c:pt>
                <c:pt idx="8">
                  <c:v>57655.02</c:v>
                </c:pt>
                <c:pt idx="9">
                  <c:v>43922.64</c:v>
                </c:pt>
                <c:pt idx="10">
                  <c:v>44572.35</c:v>
                </c:pt>
                <c:pt idx="11">
                  <c:v>353996.66</c:v>
                </c:pt>
              </c:numCache>
            </c:numRef>
          </c:val>
          <c:smooth val="0"/>
        </c:ser>
        <c:marker val="1"/>
        <c:axId val="38554238"/>
        <c:axId val="11443823"/>
      </c:lineChart>
      <c:catAx>
        <c:axId val="385542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1443823"/>
        <c:crosses val="autoZero"/>
        <c:auto val="1"/>
        <c:lblOffset val="100"/>
        <c:tickLblSkip val="1"/>
        <c:noMultiLvlLbl val="0"/>
      </c:catAx>
      <c:valAx>
        <c:axId val="1144382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55423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0125"/>
          <c:y val="0.46025"/>
          <c:w val="0.18975"/>
          <c:h val="0.073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"/>
          <c:y val="0.005"/>
          <c:w val="0.7765"/>
          <c:h val="0.98525"/>
        </c:manualLayout>
      </c:layout>
      <c:lineChart>
        <c:grouping val="standard"/>
        <c:varyColors val="0"/>
        <c:ser>
          <c:idx val="0"/>
          <c:order val="0"/>
          <c:tx>
            <c:strRef>
              <c:f>รวมไฟฟ้า!$D$3:$D$4</c:f>
              <c:strCache>
                <c:ptCount val="1"/>
                <c:pt idx="0">
                  <c:v>พลังงานไฟฟ้า ( หน่วย 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รวมไฟฟ้า!$B$5:$B$16</c:f>
              <c:strCache>
                <c:ptCount val="12"/>
                <c:pt idx="0">
                  <c:v> ตุลาคม  2556</c:v>
                </c:pt>
                <c:pt idx="1">
                  <c:v> พฤศจิกายน 2556</c:v>
                </c:pt>
                <c:pt idx="2">
                  <c:v> ธันวาคม  2556</c:v>
                </c:pt>
                <c:pt idx="3">
                  <c:v> มกราคม  2557</c:v>
                </c:pt>
                <c:pt idx="4">
                  <c:v> กุมภาพันธ์  2557</c:v>
                </c:pt>
                <c:pt idx="5">
                  <c:v> มีนาคม  2557</c:v>
                </c:pt>
                <c:pt idx="6">
                  <c:v> เมษายน  2557</c:v>
                </c:pt>
                <c:pt idx="7">
                  <c:v> พฤษภาคม  2557</c:v>
                </c:pt>
                <c:pt idx="8">
                  <c:v> มิถุนายน  2557</c:v>
                </c:pt>
                <c:pt idx="9">
                  <c:v> กรกฎาคม  2557</c:v>
                </c:pt>
                <c:pt idx="10">
                  <c:v> สิงหาคม  2557</c:v>
                </c:pt>
                <c:pt idx="11">
                  <c:v> กันยายน  2557</c:v>
                </c:pt>
              </c:strCache>
            </c:strRef>
          </c:cat>
          <c:val>
            <c:numRef>
              <c:f>รวมไฟฟ้า!$D$5:$D$16</c:f>
              <c:numCache>
                <c:ptCount val="12"/>
                <c:pt idx="0">
                  <c:v>498960</c:v>
                </c:pt>
                <c:pt idx="1">
                  <c:v>707480</c:v>
                </c:pt>
                <c:pt idx="2">
                  <c:v>410856</c:v>
                </c:pt>
                <c:pt idx="3">
                  <c:v>561800</c:v>
                </c:pt>
                <c:pt idx="4">
                  <c:v>667640</c:v>
                </c:pt>
                <c:pt idx="5">
                  <c:v>612920</c:v>
                </c:pt>
                <c:pt idx="6">
                  <c:v>482720</c:v>
                </c:pt>
                <c:pt idx="7">
                  <c:v>501986.66</c:v>
                </c:pt>
                <c:pt idx="8">
                  <c:v>486946.66</c:v>
                </c:pt>
                <c:pt idx="9">
                  <c:v>469760</c:v>
                </c:pt>
                <c:pt idx="10">
                  <c:v>697240</c:v>
                </c:pt>
                <c:pt idx="11">
                  <c:v>799730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รวมไฟฟ้า!$E$3:$E$4</c:f>
              <c:strCache>
                <c:ptCount val="1"/>
                <c:pt idx="0">
                  <c:v>รวมเงินที่ต้องชำระ ( บาท 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รวมไฟฟ้า!$B$5:$B$16</c:f>
              <c:strCache>
                <c:ptCount val="12"/>
                <c:pt idx="0">
                  <c:v> ตุลาคม  2556</c:v>
                </c:pt>
                <c:pt idx="1">
                  <c:v> พฤศจิกายน 2556</c:v>
                </c:pt>
                <c:pt idx="2">
                  <c:v> ธันวาคม  2556</c:v>
                </c:pt>
                <c:pt idx="3">
                  <c:v> มกราคม  2557</c:v>
                </c:pt>
                <c:pt idx="4">
                  <c:v> กุมภาพันธ์  2557</c:v>
                </c:pt>
                <c:pt idx="5">
                  <c:v> มีนาคม  2557</c:v>
                </c:pt>
                <c:pt idx="6">
                  <c:v> เมษายน  2557</c:v>
                </c:pt>
                <c:pt idx="7">
                  <c:v> พฤษภาคม  2557</c:v>
                </c:pt>
                <c:pt idx="8">
                  <c:v> มิถุนายน  2557</c:v>
                </c:pt>
                <c:pt idx="9">
                  <c:v> กรกฎาคม  2557</c:v>
                </c:pt>
                <c:pt idx="10">
                  <c:v> สิงหาคม  2557</c:v>
                </c:pt>
                <c:pt idx="11">
                  <c:v> กันยายน  2557</c:v>
                </c:pt>
              </c:strCache>
            </c:strRef>
          </c:cat>
          <c:val>
            <c:numRef>
              <c:f>รวมไฟฟ้า!$E$5:$E$16</c:f>
              <c:numCache>
                <c:ptCount val="12"/>
                <c:pt idx="0">
                  <c:v>2070482</c:v>
                </c:pt>
                <c:pt idx="1">
                  <c:v>2906450.8899999997</c:v>
                </c:pt>
                <c:pt idx="2">
                  <c:v>2215692.61</c:v>
                </c:pt>
                <c:pt idx="3">
                  <c:v>2377283.92</c:v>
                </c:pt>
                <c:pt idx="4">
                  <c:v>2780793.52</c:v>
                </c:pt>
                <c:pt idx="5">
                  <c:v>2555742.49</c:v>
                </c:pt>
                <c:pt idx="6">
                  <c:v>2101674.3200000003</c:v>
                </c:pt>
                <c:pt idx="7">
                  <c:v>2194548.83</c:v>
                </c:pt>
                <c:pt idx="8">
                  <c:v>2152984.58</c:v>
                </c:pt>
                <c:pt idx="9">
                  <c:v>1984986.1500000001</c:v>
                </c:pt>
                <c:pt idx="10">
                  <c:v>2988205.05</c:v>
                </c:pt>
                <c:pt idx="11">
                  <c:v>3398143.95</c:v>
                </c:pt>
              </c:numCache>
            </c:numRef>
          </c:val>
          <c:smooth val="0"/>
        </c:ser>
        <c:marker val="1"/>
        <c:axId val="35885544"/>
        <c:axId val="54534441"/>
      </c:lineChart>
      <c:catAx>
        <c:axId val="358855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4534441"/>
        <c:crosses val="autoZero"/>
        <c:auto val="1"/>
        <c:lblOffset val="100"/>
        <c:tickLblSkip val="1"/>
        <c:noMultiLvlLbl val="0"/>
      </c:catAx>
      <c:valAx>
        <c:axId val="5453444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88554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0125"/>
          <c:y val="0.46025"/>
          <c:w val="0.18975"/>
          <c:h val="0.073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"/>
          <c:y val="-0.007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1"/>
          <c:y val="0.06825"/>
          <c:w val="0.8165"/>
          <c:h val="0.92175"/>
        </c:manualLayout>
      </c:layout>
      <c:lineChart>
        <c:grouping val="standard"/>
        <c:varyColors val="0"/>
        <c:ser>
          <c:idx val="0"/>
          <c:order val="0"/>
          <c:tx>
            <c:strRef>
              <c:f>รวมประปา!$D$3:$D$4</c:f>
              <c:strCache>
                <c:ptCount val="1"/>
                <c:pt idx="0">
                  <c:v>จำนวนที่ใช้ ( ลิตร 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รวมประปา!$C$5:$C$16</c:f>
              <c:strCache>
                <c:ptCount val="12"/>
                <c:pt idx="0">
                  <c:v> ตุลาคม  2556</c:v>
                </c:pt>
                <c:pt idx="1">
                  <c:v> พฤศจิกายน 2556</c:v>
                </c:pt>
                <c:pt idx="2">
                  <c:v> ธันวาคม  2556</c:v>
                </c:pt>
                <c:pt idx="3">
                  <c:v> มกราคม  2557</c:v>
                </c:pt>
                <c:pt idx="4">
                  <c:v> กุมภาพันธ์  2557</c:v>
                </c:pt>
                <c:pt idx="5">
                  <c:v> มีนาคม  2557</c:v>
                </c:pt>
                <c:pt idx="6">
                  <c:v> เมษายน  2557</c:v>
                </c:pt>
                <c:pt idx="7">
                  <c:v> พฤษภาคม  2557</c:v>
                </c:pt>
                <c:pt idx="8">
                  <c:v> มิถุนายน  2557</c:v>
                </c:pt>
                <c:pt idx="9">
                  <c:v> กรกฎาคม  2557</c:v>
                </c:pt>
                <c:pt idx="10">
                  <c:v> สิงหาคม  2557</c:v>
                </c:pt>
                <c:pt idx="11">
                  <c:v> กันยายน  2557</c:v>
                </c:pt>
              </c:strCache>
            </c:strRef>
          </c:cat>
          <c:val>
            <c:numRef>
              <c:f>รวมประปา!$D$5:$D$16</c:f>
              <c:numCache>
                <c:ptCount val="12"/>
                <c:pt idx="0">
                  <c:v>24861000</c:v>
                </c:pt>
                <c:pt idx="1">
                  <c:v>17218000</c:v>
                </c:pt>
                <c:pt idx="2">
                  <c:v>23714000</c:v>
                </c:pt>
                <c:pt idx="3">
                  <c:v>23552000</c:v>
                </c:pt>
                <c:pt idx="4">
                  <c:v>25271000</c:v>
                </c:pt>
                <c:pt idx="5">
                  <c:v>25687000</c:v>
                </c:pt>
                <c:pt idx="6">
                  <c:v>20230000</c:v>
                </c:pt>
                <c:pt idx="7">
                  <c:v>9893000</c:v>
                </c:pt>
                <c:pt idx="8">
                  <c:v>9617000</c:v>
                </c:pt>
                <c:pt idx="9">
                  <c:v>9061000</c:v>
                </c:pt>
                <c:pt idx="10">
                  <c:v>10582000</c:v>
                </c:pt>
                <c:pt idx="11">
                  <c:v>21060420</c:v>
                </c:pt>
              </c:numCache>
            </c:numRef>
          </c:val>
          <c:smooth val="0"/>
        </c:ser>
        <c:marker val="1"/>
        <c:axId val="21047922"/>
        <c:axId val="55213571"/>
      </c:lineChart>
      <c:catAx>
        <c:axId val="210479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5213571"/>
        <c:crosses val="autoZero"/>
        <c:auto val="1"/>
        <c:lblOffset val="100"/>
        <c:tickLblSkip val="1"/>
        <c:noMultiLvlLbl val="0"/>
      </c:catAx>
      <c:valAx>
        <c:axId val="5521357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04792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175"/>
          <c:y val="0.5115"/>
          <c:w val="0.14925"/>
          <c:h val="0.034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1" bottom="1" header="0.5" footer="0.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1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81"/>
  </sheetViews>
  <pageMargins left="0.7" right="0.7" top="0.75" bottom="0.75" header="0.3" footer="0.3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81"/>
  </sheetViews>
  <pageMargins left="0.7" right="0.7" top="0.75" bottom="0.75" header="0.3" footer="0.3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81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96400" cy="5715000"/>
    <xdr:graphicFrame>
      <xdr:nvGraphicFramePr>
        <xdr:cNvPr id="1" name="Chart 1"/>
        <xdr:cNvGraphicFramePr/>
      </xdr:nvGraphicFramePr>
      <xdr:xfrm>
        <a:off x="0" y="0"/>
        <a:ext cx="929640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96400" cy="5724525"/>
    <xdr:graphicFrame>
      <xdr:nvGraphicFramePr>
        <xdr:cNvPr id="1" name="Shape 1025"/>
        <xdr:cNvGraphicFramePr/>
      </xdr:nvGraphicFramePr>
      <xdr:xfrm>
        <a:off x="0" y="0"/>
        <a:ext cx="92964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172200"/>
    <xdr:graphicFrame>
      <xdr:nvGraphicFramePr>
        <xdr:cNvPr id="1" name="Shape 1025"/>
        <xdr:cNvGraphicFramePr/>
      </xdr:nvGraphicFramePr>
      <xdr:xfrm>
        <a:off x="0" y="0"/>
        <a:ext cx="938212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172200"/>
    <xdr:graphicFrame>
      <xdr:nvGraphicFramePr>
        <xdr:cNvPr id="1" name="Shape 1025"/>
        <xdr:cNvGraphicFramePr/>
      </xdr:nvGraphicFramePr>
      <xdr:xfrm>
        <a:off x="0" y="0"/>
        <a:ext cx="938212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172200"/>
    <xdr:graphicFrame>
      <xdr:nvGraphicFramePr>
        <xdr:cNvPr id="1" name="Shape 1025"/>
        <xdr:cNvGraphicFramePr/>
      </xdr:nvGraphicFramePr>
      <xdr:xfrm>
        <a:off x="0" y="0"/>
        <a:ext cx="938212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191250"/>
    <xdr:graphicFrame>
      <xdr:nvGraphicFramePr>
        <xdr:cNvPr id="1" name="Shape 1025"/>
        <xdr:cNvGraphicFramePr/>
      </xdr:nvGraphicFramePr>
      <xdr:xfrm>
        <a:off x="0" y="0"/>
        <a:ext cx="9382125" cy="619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626;&#3619;&#3640;&#3611;&#3611;&#3637;&#3591;&#3610;&#3611;&#3619;&#3632;&#3617;&#3634;&#3603;%205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แผนภูมิไฟฟ้า54"/>
      <sheetName val="แผนภูมิประปา54"/>
      <sheetName val="ค่าประปา54"/>
      <sheetName val="ค่าไฟฟ้า54"/>
    </sheetNames>
    <sheetDataSet>
      <sheetData sheetId="4">
        <row r="16">
          <cell r="D16">
            <v>370240</v>
          </cell>
          <cell r="E16">
            <v>1440317.61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55"/>
  <sheetViews>
    <sheetView zoomScalePageLayoutView="0" workbookViewId="0" topLeftCell="A10">
      <selection activeCell="I10" sqref="I10"/>
    </sheetView>
  </sheetViews>
  <sheetFormatPr defaultColWidth="9.140625" defaultRowHeight="21" customHeight="1"/>
  <cols>
    <col min="1" max="1" width="15.00390625" style="1" customWidth="1"/>
    <col min="2" max="2" width="7.28125" style="25" customWidth="1"/>
    <col min="3" max="3" width="20.7109375" style="1" customWidth="1"/>
    <col min="4" max="4" width="16.7109375" style="2" customWidth="1"/>
    <col min="5" max="5" width="16.7109375" style="3" customWidth="1"/>
    <col min="6" max="6" width="13.421875" style="1" customWidth="1"/>
    <col min="7" max="7" width="14.7109375" style="1" customWidth="1"/>
    <col min="8" max="8" width="16.7109375" style="1" customWidth="1"/>
    <col min="9" max="9" width="16.7109375" style="2" customWidth="1"/>
    <col min="10" max="10" width="16.7109375" style="3" customWidth="1"/>
    <col min="11" max="16384" width="9.140625" style="1" customWidth="1"/>
  </cols>
  <sheetData>
    <row r="1" spans="2:10" ht="24.75" customHeight="1">
      <c r="B1" s="51" t="s">
        <v>28</v>
      </c>
      <c r="C1" s="51"/>
      <c r="D1" s="51"/>
      <c r="E1" s="51"/>
      <c r="F1" s="51"/>
      <c r="G1" s="51"/>
      <c r="H1" s="21"/>
      <c r="I1" s="21"/>
      <c r="J1" s="21"/>
    </row>
    <row r="2" spans="2:10" ht="21" customHeight="1">
      <c r="B2" s="50" t="s">
        <v>32</v>
      </c>
      <c r="C2" s="50"/>
      <c r="D2" s="50"/>
      <c r="E2" s="50"/>
      <c r="F2" s="50"/>
      <c r="G2" s="50"/>
      <c r="H2" s="44"/>
      <c r="I2" s="44"/>
      <c r="J2" s="44"/>
    </row>
    <row r="3" spans="2:11" ht="21" customHeight="1">
      <c r="B3" s="4" t="s">
        <v>10</v>
      </c>
      <c r="C3" s="4" t="s">
        <v>0</v>
      </c>
      <c r="D3" s="5" t="s">
        <v>11</v>
      </c>
      <c r="E3" s="6" t="s">
        <v>6</v>
      </c>
      <c r="F3" s="49" t="s">
        <v>13</v>
      </c>
      <c r="G3" s="49"/>
      <c r="H3" s="16"/>
      <c r="I3" s="17"/>
      <c r="J3" s="18"/>
      <c r="K3" s="15"/>
    </row>
    <row r="4" spans="2:11" ht="21" customHeight="1">
      <c r="B4" s="7"/>
      <c r="C4" s="7"/>
      <c r="D4" s="8" t="s">
        <v>12</v>
      </c>
      <c r="E4" s="9" t="s">
        <v>5</v>
      </c>
      <c r="F4" s="40" t="s">
        <v>15</v>
      </c>
      <c r="G4" s="40" t="s">
        <v>14</v>
      </c>
      <c r="H4" s="16"/>
      <c r="I4" s="17"/>
      <c r="J4" s="18"/>
      <c r="K4" s="15"/>
    </row>
    <row r="5" spans="2:11" ht="21" customHeight="1">
      <c r="B5" s="27">
        <v>1</v>
      </c>
      <c r="C5" s="10" t="s">
        <v>16</v>
      </c>
      <c r="D5" s="11">
        <v>8448000</v>
      </c>
      <c r="E5" s="11">
        <v>251892.98</v>
      </c>
      <c r="F5" s="41"/>
      <c r="G5" s="11"/>
      <c r="H5" s="22"/>
      <c r="I5" s="23"/>
      <c r="J5" s="24"/>
      <c r="K5" s="15"/>
    </row>
    <row r="6" spans="2:11" ht="21" customHeight="1">
      <c r="B6" s="27">
        <v>2</v>
      </c>
      <c r="C6" s="10" t="s">
        <v>17</v>
      </c>
      <c r="D6" s="11">
        <v>8218000</v>
      </c>
      <c r="E6" s="11">
        <v>245002.18</v>
      </c>
      <c r="F6" s="41">
        <f>D6-D5</f>
        <v>-230000</v>
      </c>
      <c r="G6" s="11">
        <f>E6-E5</f>
        <v>-6890.8000000000175</v>
      </c>
      <c r="H6" s="22"/>
      <c r="I6" s="23"/>
      <c r="J6" s="24"/>
      <c r="K6" s="15"/>
    </row>
    <row r="7" spans="2:11" ht="21" customHeight="1">
      <c r="B7" s="27">
        <v>3</v>
      </c>
      <c r="C7" s="10" t="s">
        <v>18</v>
      </c>
      <c r="D7" s="11">
        <v>8818000</v>
      </c>
      <c r="E7" s="11">
        <v>262978.18</v>
      </c>
      <c r="F7" s="41">
        <f aca="true" t="shared" si="0" ref="F7:G16">D7-D6</f>
        <v>600000</v>
      </c>
      <c r="G7" s="11">
        <f t="shared" si="0"/>
        <v>17976</v>
      </c>
      <c r="H7" s="22"/>
      <c r="I7" s="23"/>
      <c r="J7" s="24"/>
      <c r="K7" s="15"/>
    </row>
    <row r="8" spans="2:11" ht="21" customHeight="1">
      <c r="B8" s="27">
        <v>4</v>
      </c>
      <c r="C8" s="10" t="s">
        <v>19</v>
      </c>
      <c r="D8" s="11">
        <v>9289000</v>
      </c>
      <c r="E8" s="11">
        <v>277089.34</v>
      </c>
      <c r="F8" s="41">
        <f t="shared" si="0"/>
        <v>471000</v>
      </c>
      <c r="G8" s="11">
        <f t="shared" si="0"/>
        <v>14111.160000000033</v>
      </c>
      <c r="H8" s="22"/>
      <c r="I8" s="23"/>
      <c r="J8" s="24"/>
      <c r="K8" s="15"/>
    </row>
    <row r="9" spans="2:11" ht="21" customHeight="1">
      <c r="B9" s="27">
        <v>5</v>
      </c>
      <c r="C9" s="10" t="s">
        <v>20</v>
      </c>
      <c r="D9" s="11">
        <v>10656000</v>
      </c>
      <c r="E9" s="11">
        <v>318044.66</v>
      </c>
      <c r="F9" s="41">
        <f t="shared" si="0"/>
        <v>1367000</v>
      </c>
      <c r="G9" s="11">
        <f t="shared" si="0"/>
        <v>40955.31999999995</v>
      </c>
      <c r="H9" s="22"/>
      <c r="I9" s="23"/>
      <c r="J9" s="24"/>
      <c r="K9" s="15"/>
    </row>
    <row r="10" spans="2:11" ht="21" customHeight="1">
      <c r="B10" s="27">
        <v>6</v>
      </c>
      <c r="C10" s="10" t="s">
        <v>21</v>
      </c>
      <c r="D10" s="11">
        <v>10947000</v>
      </c>
      <c r="E10" s="11">
        <v>326763.02</v>
      </c>
      <c r="F10" s="41">
        <f t="shared" si="0"/>
        <v>291000</v>
      </c>
      <c r="G10" s="11">
        <f t="shared" si="0"/>
        <v>8718.360000000044</v>
      </c>
      <c r="H10" s="22"/>
      <c r="I10" s="23"/>
      <c r="J10" s="24"/>
      <c r="K10" s="15"/>
    </row>
    <row r="11" spans="2:11" ht="21" customHeight="1">
      <c r="B11" s="27">
        <v>7</v>
      </c>
      <c r="C11" s="10" t="s">
        <v>22</v>
      </c>
      <c r="D11" s="11">
        <v>10855000</v>
      </c>
      <c r="E11" s="11">
        <v>324006.7</v>
      </c>
      <c r="F11" s="41">
        <f t="shared" si="0"/>
        <v>-92000</v>
      </c>
      <c r="G11" s="11">
        <f t="shared" si="0"/>
        <v>-2756.320000000007</v>
      </c>
      <c r="H11" s="22" t="s">
        <v>7</v>
      </c>
      <c r="I11" s="23"/>
      <c r="J11" s="24"/>
      <c r="K11" s="15"/>
    </row>
    <row r="12" spans="2:11" ht="21" customHeight="1">
      <c r="B12" s="27">
        <v>8</v>
      </c>
      <c r="C12" s="10" t="s">
        <v>23</v>
      </c>
      <c r="D12" s="11">
        <v>7330000</v>
      </c>
      <c r="E12" s="11">
        <v>218397.7</v>
      </c>
      <c r="F12" s="41">
        <f t="shared" si="0"/>
        <v>-3525000</v>
      </c>
      <c r="G12" s="11">
        <f t="shared" si="0"/>
        <v>-105609</v>
      </c>
      <c r="H12" s="22"/>
      <c r="I12" s="23"/>
      <c r="J12" s="24"/>
      <c r="K12" s="15"/>
    </row>
    <row r="13" spans="2:11" ht="21" customHeight="1">
      <c r="B13" s="27">
        <v>9</v>
      </c>
      <c r="C13" s="10" t="s">
        <v>24</v>
      </c>
      <c r="D13" s="11">
        <v>7660000</v>
      </c>
      <c r="E13" s="11">
        <v>228284.5</v>
      </c>
      <c r="F13" s="41">
        <f t="shared" si="0"/>
        <v>330000</v>
      </c>
      <c r="G13" s="11">
        <f t="shared" si="0"/>
        <v>9886.799999999988</v>
      </c>
      <c r="H13" s="22"/>
      <c r="I13" s="23"/>
      <c r="J13" s="24"/>
      <c r="K13" s="15"/>
    </row>
    <row r="14" spans="2:11" ht="21" customHeight="1">
      <c r="B14" s="27">
        <v>10</v>
      </c>
      <c r="C14" s="39" t="s">
        <v>25</v>
      </c>
      <c r="D14" s="11">
        <v>7569000</v>
      </c>
      <c r="E14" s="11">
        <v>225558.14</v>
      </c>
      <c r="F14" s="41">
        <f t="shared" si="0"/>
        <v>-91000</v>
      </c>
      <c r="G14" s="11">
        <f t="shared" si="0"/>
        <v>-2726.359999999986</v>
      </c>
      <c r="H14" s="15"/>
      <c r="I14" s="19"/>
      <c r="J14" s="20"/>
      <c r="K14" s="15"/>
    </row>
    <row r="15" spans="2:11" ht="21" customHeight="1">
      <c r="B15" s="27">
        <v>11</v>
      </c>
      <c r="C15" s="10" t="s">
        <v>26</v>
      </c>
      <c r="D15" s="11">
        <v>9068000</v>
      </c>
      <c r="E15" s="11">
        <v>270468.18</v>
      </c>
      <c r="F15" s="41">
        <f t="shared" si="0"/>
        <v>1499000</v>
      </c>
      <c r="G15" s="11">
        <f t="shared" si="0"/>
        <v>44910.03999999998</v>
      </c>
      <c r="H15" s="15"/>
      <c r="I15" s="19"/>
      <c r="J15" s="20"/>
      <c r="K15" s="15"/>
    </row>
    <row r="16" spans="2:11" ht="21" customHeight="1">
      <c r="B16" s="27">
        <v>12</v>
      </c>
      <c r="C16" s="10" t="s">
        <v>27</v>
      </c>
      <c r="D16" s="11">
        <v>10483000</v>
      </c>
      <c r="E16" s="11">
        <v>312861.58</v>
      </c>
      <c r="F16" s="41">
        <f t="shared" si="0"/>
        <v>1415000</v>
      </c>
      <c r="G16" s="11">
        <f t="shared" si="0"/>
        <v>42393.40000000002</v>
      </c>
      <c r="H16" s="15"/>
      <c r="I16" s="19"/>
      <c r="J16" s="20"/>
      <c r="K16" s="15"/>
    </row>
    <row r="17" spans="2:11" ht="21" customHeight="1">
      <c r="B17" s="47" t="s">
        <v>8</v>
      </c>
      <c r="C17" s="48"/>
      <c r="D17" s="13">
        <f>SUM(D5:D16)</f>
        <v>109341000</v>
      </c>
      <c r="E17" s="13">
        <f>SUM(E5:E16)</f>
        <v>3261347.1600000006</v>
      </c>
      <c r="F17" s="42">
        <f>SUM(F5:F16)</f>
        <v>2035000</v>
      </c>
      <c r="G17" s="42">
        <f>SUM(G5:G16)</f>
        <v>60968.600000000006</v>
      </c>
      <c r="H17" s="15"/>
      <c r="I17" s="19"/>
      <c r="J17" s="20"/>
      <c r="K17" s="15"/>
    </row>
    <row r="18" spans="2:11" ht="21" customHeight="1">
      <c r="B18" s="45" t="s">
        <v>9</v>
      </c>
      <c r="C18" s="46"/>
      <c r="D18" s="12">
        <f>AVERAGE(D5:D16)</f>
        <v>9111750</v>
      </c>
      <c r="E18" s="12">
        <f>AVERAGE(E5:E16)</f>
        <v>271778.93000000005</v>
      </c>
      <c r="F18" s="43">
        <f>AVERAGE(F5:F16)</f>
        <v>185000</v>
      </c>
      <c r="G18" s="43">
        <f>AVERAGE(G5:G16)</f>
        <v>5542.6</v>
      </c>
      <c r="H18" s="15"/>
      <c r="I18" s="19"/>
      <c r="J18" s="20"/>
      <c r="K18" s="15"/>
    </row>
    <row r="19" spans="2:11" s="14" customFormat="1" ht="21" customHeight="1">
      <c r="B19" s="26"/>
      <c r="C19" s="15"/>
      <c r="D19" s="19"/>
      <c r="E19" s="20"/>
      <c r="F19" s="15"/>
      <c r="G19" s="15"/>
      <c r="H19" s="15"/>
      <c r="I19" s="19"/>
      <c r="J19" s="20"/>
      <c r="K19" s="15"/>
    </row>
    <row r="20" spans="2:11" s="14" customFormat="1" ht="21" customHeight="1">
      <c r="B20" s="26"/>
      <c r="C20" s="15"/>
      <c r="D20" s="19"/>
      <c r="E20" s="20"/>
      <c r="F20" s="15"/>
      <c r="G20" s="15"/>
      <c r="H20" s="15"/>
      <c r="I20" s="19"/>
      <c r="J20" s="20"/>
      <c r="K20" s="15"/>
    </row>
    <row r="21" spans="2:11" s="14" customFormat="1" ht="21" customHeight="1">
      <c r="B21" s="26"/>
      <c r="C21" s="15"/>
      <c r="D21" s="19"/>
      <c r="E21" s="20"/>
      <c r="F21" s="15"/>
      <c r="G21" s="15"/>
      <c r="H21" s="15"/>
      <c r="I21" s="19"/>
      <c r="J21" s="20"/>
      <c r="K21" s="15"/>
    </row>
    <row r="22" spans="2:11" s="14" customFormat="1" ht="21" customHeight="1">
      <c r="B22" s="26"/>
      <c r="C22" s="15"/>
      <c r="D22" s="19"/>
      <c r="E22" s="20"/>
      <c r="F22" s="15"/>
      <c r="G22" s="15"/>
      <c r="H22" s="15"/>
      <c r="I22" s="19"/>
      <c r="J22" s="20"/>
      <c r="K22" s="15"/>
    </row>
    <row r="23" spans="2:11" s="14" customFormat="1" ht="21" customHeight="1">
      <c r="B23" s="26"/>
      <c r="C23" s="15"/>
      <c r="D23" s="19"/>
      <c r="E23" s="20"/>
      <c r="F23" s="15"/>
      <c r="G23" s="15"/>
      <c r="H23" s="15"/>
      <c r="I23" s="19"/>
      <c r="J23" s="20"/>
      <c r="K23" s="15"/>
    </row>
    <row r="24" spans="2:11" s="14" customFormat="1" ht="21" customHeight="1">
      <c r="B24" s="26"/>
      <c r="C24" s="15"/>
      <c r="D24" s="19"/>
      <c r="E24" s="20"/>
      <c r="F24" s="15"/>
      <c r="G24" s="15"/>
      <c r="H24" s="15"/>
      <c r="I24" s="19"/>
      <c r="J24" s="20"/>
      <c r="K24" s="15"/>
    </row>
    <row r="25" spans="2:11" s="14" customFormat="1" ht="21" customHeight="1">
      <c r="B25" s="26"/>
      <c r="C25" s="15"/>
      <c r="D25" s="19"/>
      <c r="E25" s="20"/>
      <c r="F25" s="15"/>
      <c r="G25" s="15"/>
      <c r="H25" s="15"/>
      <c r="I25" s="19"/>
      <c r="J25" s="20"/>
      <c r="K25" s="15"/>
    </row>
    <row r="26" spans="2:11" s="14" customFormat="1" ht="21" customHeight="1">
      <c r="B26" s="26"/>
      <c r="C26" s="15"/>
      <c r="D26" s="19"/>
      <c r="E26" s="20"/>
      <c r="F26" s="15"/>
      <c r="G26" s="15"/>
      <c r="H26" s="15"/>
      <c r="I26" s="19"/>
      <c r="J26" s="20"/>
      <c r="K26" s="15"/>
    </row>
    <row r="27" spans="2:11" s="14" customFormat="1" ht="21" customHeight="1">
      <c r="B27" s="26"/>
      <c r="C27" s="15"/>
      <c r="D27" s="19"/>
      <c r="E27" s="20"/>
      <c r="F27" s="15"/>
      <c r="G27" s="15"/>
      <c r="H27" s="15"/>
      <c r="I27" s="19"/>
      <c r="J27" s="20"/>
      <c r="K27" s="15"/>
    </row>
    <row r="28" spans="2:11" s="14" customFormat="1" ht="21" customHeight="1">
      <c r="B28" s="26"/>
      <c r="C28" s="15"/>
      <c r="D28" s="19"/>
      <c r="E28" s="20"/>
      <c r="F28" s="15"/>
      <c r="G28" s="15"/>
      <c r="H28" s="15"/>
      <c r="I28" s="19"/>
      <c r="J28" s="20"/>
      <c r="K28" s="15"/>
    </row>
    <row r="29" spans="6:11" ht="21" customHeight="1">
      <c r="F29" s="15"/>
      <c r="G29" s="15" t="s">
        <v>7</v>
      </c>
      <c r="H29" s="15"/>
      <c r="I29" s="19"/>
      <c r="J29" s="20"/>
      <c r="K29" s="15"/>
    </row>
    <row r="34" spans="2:10" ht="21" customHeight="1">
      <c r="B34" s="16"/>
      <c r="C34" s="28"/>
      <c r="D34" s="30"/>
      <c r="E34" s="28"/>
      <c r="F34" s="28"/>
      <c r="G34" s="28"/>
      <c r="H34" s="28"/>
      <c r="I34" s="28"/>
      <c r="J34" s="28"/>
    </row>
    <row r="35" spans="2:11" ht="21" customHeight="1">
      <c r="B35" s="16"/>
      <c r="C35" s="29"/>
      <c r="D35" s="31"/>
      <c r="E35" s="29"/>
      <c r="F35" s="15"/>
      <c r="G35" s="29"/>
      <c r="H35" s="29"/>
      <c r="I35" s="29"/>
      <c r="J35" s="29"/>
      <c r="K35" s="15"/>
    </row>
    <row r="36" spans="2:11" ht="21" customHeight="1">
      <c r="B36" s="16"/>
      <c r="C36" s="16"/>
      <c r="D36" s="17"/>
      <c r="E36" s="18"/>
      <c r="F36" s="15"/>
      <c r="G36" s="16"/>
      <c r="H36" s="16"/>
      <c r="I36" s="17"/>
      <c r="J36" s="18"/>
      <c r="K36" s="15"/>
    </row>
    <row r="37" spans="2:11" ht="21" customHeight="1">
      <c r="B37" s="16"/>
      <c r="C37" s="16"/>
      <c r="D37" s="17"/>
      <c r="E37" s="18"/>
      <c r="F37" s="15"/>
      <c r="G37" s="16"/>
      <c r="H37" s="16"/>
      <c r="I37" s="17"/>
      <c r="J37" s="18"/>
      <c r="K37" s="15"/>
    </row>
    <row r="38" spans="2:11" ht="21" customHeight="1">
      <c r="B38" s="16"/>
      <c r="C38" s="15"/>
      <c r="D38" s="19"/>
      <c r="E38" s="20"/>
      <c r="F38" s="15"/>
      <c r="G38" s="15"/>
      <c r="H38" s="15"/>
      <c r="I38" s="19"/>
      <c r="J38" s="20"/>
      <c r="K38" s="15"/>
    </row>
    <row r="39" spans="2:11" ht="21" customHeight="1">
      <c r="B39" s="16"/>
      <c r="C39" s="15"/>
      <c r="D39" s="19"/>
      <c r="E39" s="20"/>
      <c r="F39" s="15"/>
      <c r="G39" s="15"/>
      <c r="H39" s="15"/>
      <c r="I39" s="19"/>
      <c r="J39" s="20"/>
      <c r="K39" s="15"/>
    </row>
    <row r="40" spans="2:11" ht="21" customHeight="1">
      <c r="B40" s="16"/>
      <c r="C40" s="15"/>
      <c r="D40" s="19"/>
      <c r="E40" s="20"/>
      <c r="F40" s="15"/>
      <c r="G40" s="15"/>
      <c r="H40" s="15"/>
      <c r="I40" s="19"/>
      <c r="J40" s="20"/>
      <c r="K40" s="15"/>
    </row>
    <row r="41" spans="2:11" ht="21" customHeight="1">
      <c r="B41" s="16"/>
      <c r="C41" s="15"/>
      <c r="D41" s="19"/>
      <c r="E41" s="20"/>
      <c r="F41" s="15"/>
      <c r="G41" s="15"/>
      <c r="H41" s="15"/>
      <c r="I41" s="19"/>
      <c r="J41" s="20"/>
      <c r="K41" s="15"/>
    </row>
    <row r="42" spans="2:11" ht="21" customHeight="1">
      <c r="B42" s="16"/>
      <c r="C42" s="15"/>
      <c r="D42" s="19"/>
      <c r="E42" s="20"/>
      <c r="F42" s="15"/>
      <c r="G42" s="15"/>
      <c r="H42" s="15"/>
      <c r="I42" s="19"/>
      <c r="J42" s="20"/>
      <c r="K42" s="15"/>
    </row>
    <row r="43" spans="2:11" ht="21" customHeight="1">
      <c r="B43" s="16"/>
      <c r="C43" s="15"/>
      <c r="D43" s="19"/>
      <c r="E43" s="20"/>
      <c r="F43" s="15"/>
      <c r="G43" s="15"/>
      <c r="H43" s="15"/>
      <c r="I43" s="19"/>
      <c r="J43" s="20"/>
      <c r="K43" s="15"/>
    </row>
    <row r="44" spans="2:11" ht="21" customHeight="1">
      <c r="B44" s="16"/>
      <c r="C44" s="15"/>
      <c r="D44" s="19"/>
      <c r="E44" s="20"/>
      <c r="F44" s="15"/>
      <c r="G44" s="15"/>
      <c r="H44" s="15"/>
      <c r="I44" s="19"/>
      <c r="J44" s="20"/>
      <c r="K44" s="15"/>
    </row>
    <row r="45" spans="2:11" ht="21" customHeight="1">
      <c r="B45" s="16"/>
      <c r="C45" s="15"/>
      <c r="D45" s="19"/>
      <c r="E45" s="20"/>
      <c r="F45" s="15"/>
      <c r="G45" s="15"/>
      <c r="H45" s="15"/>
      <c r="I45" s="19"/>
      <c r="J45" s="20"/>
      <c r="K45" s="15"/>
    </row>
    <row r="46" spans="2:11" ht="21" customHeight="1">
      <c r="B46" s="16"/>
      <c r="C46" s="15"/>
      <c r="D46" s="19"/>
      <c r="E46" s="20"/>
      <c r="F46" s="15"/>
      <c r="G46" s="15"/>
      <c r="H46" s="15"/>
      <c r="I46" s="19"/>
      <c r="J46" s="20"/>
      <c r="K46" s="15"/>
    </row>
    <row r="47" spans="2:11" ht="21" customHeight="1">
      <c r="B47" s="16"/>
      <c r="C47" s="15"/>
      <c r="D47" s="19"/>
      <c r="E47" s="20"/>
      <c r="F47" s="15"/>
      <c r="G47" s="15"/>
      <c r="H47" s="15"/>
      <c r="I47" s="19"/>
      <c r="J47" s="20"/>
      <c r="K47" s="15"/>
    </row>
    <row r="48" spans="2:11" ht="21" customHeight="1">
      <c r="B48" s="16"/>
      <c r="C48" s="15"/>
      <c r="D48" s="19"/>
      <c r="E48" s="20"/>
      <c r="F48" s="15"/>
      <c r="G48" s="15"/>
      <c r="H48" s="15"/>
      <c r="I48" s="19"/>
      <c r="J48" s="20"/>
      <c r="K48" s="15"/>
    </row>
    <row r="49" spans="2:11" ht="21" customHeight="1">
      <c r="B49" s="16"/>
      <c r="C49" s="15"/>
      <c r="D49" s="19"/>
      <c r="E49" s="20"/>
      <c r="F49" s="15"/>
      <c r="G49" s="15"/>
      <c r="H49" s="15"/>
      <c r="I49" s="19"/>
      <c r="J49" s="20"/>
      <c r="K49" s="15"/>
    </row>
    <row r="50" spans="2:11" ht="21" customHeight="1">
      <c r="B50" s="16"/>
      <c r="C50" s="15"/>
      <c r="D50" s="19"/>
      <c r="E50" s="20"/>
      <c r="F50" s="15"/>
      <c r="G50" s="15"/>
      <c r="H50" s="19"/>
      <c r="I50" s="19"/>
      <c r="J50" s="20"/>
      <c r="K50" s="15"/>
    </row>
    <row r="51" spans="2:11" ht="21" customHeight="1">
      <c r="B51" s="16"/>
      <c r="C51" s="15"/>
      <c r="D51" s="19"/>
      <c r="E51" s="20"/>
      <c r="F51" s="15"/>
      <c r="G51" s="15"/>
      <c r="H51" s="15"/>
      <c r="I51" s="19"/>
      <c r="J51" s="20"/>
      <c r="K51" s="15"/>
    </row>
    <row r="52" spans="2:11" ht="21" customHeight="1">
      <c r="B52" s="16"/>
      <c r="C52" s="15"/>
      <c r="D52" s="19"/>
      <c r="E52" s="20"/>
      <c r="F52" s="15"/>
      <c r="G52" s="15"/>
      <c r="H52" s="15"/>
      <c r="I52" s="19"/>
      <c r="J52" s="20"/>
      <c r="K52" s="15"/>
    </row>
    <row r="53" spans="2:11" ht="21" customHeight="1">
      <c r="B53" s="16"/>
      <c r="C53" s="15"/>
      <c r="D53" s="19"/>
      <c r="E53" s="20"/>
      <c r="F53" s="15"/>
      <c r="G53" s="15"/>
      <c r="H53" s="15"/>
      <c r="I53" s="19"/>
      <c r="J53" s="20"/>
      <c r="K53" s="15"/>
    </row>
    <row r="54" spans="2:11" ht="21" customHeight="1">
      <c r="B54" s="16"/>
      <c r="C54" s="15"/>
      <c r="D54" s="19"/>
      <c r="E54" s="20"/>
      <c r="F54" s="15"/>
      <c r="G54" s="15"/>
      <c r="H54" s="15"/>
      <c r="I54" s="19"/>
      <c r="J54" s="20"/>
      <c r="K54" s="15"/>
    </row>
    <row r="55" spans="2:10" ht="21" customHeight="1">
      <c r="B55" s="16"/>
      <c r="C55" s="15"/>
      <c r="D55" s="19"/>
      <c r="E55" s="20"/>
      <c r="F55" s="15"/>
      <c r="G55" s="15"/>
      <c r="H55" s="15"/>
      <c r="I55" s="19"/>
      <c r="J55" s="20"/>
    </row>
  </sheetData>
  <sheetProtection/>
  <mergeCells count="5">
    <mergeCell ref="B18:C18"/>
    <mergeCell ref="B17:C17"/>
    <mergeCell ref="F3:G3"/>
    <mergeCell ref="B2:G2"/>
    <mergeCell ref="B1:G1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5"/>
  <sheetViews>
    <sheetView zoomScalePageLayoutView="0" workbookViewId="0" topLeftCell="A7">
      <selection activeCell="L17" sqref="L17"/>
    </sheetView>
  </sheetViews>
  <sheetFormatPr defaultColWidth="9.140625" defaultRowHeight="21" customHeight="1"/>
  <cols>
    <col min="1" max="1" width="7.28125" style="25" customWidth="1"/>
    <col min="2" max="2" width="20.7109375" style="1" customWidth="1"/>
    <col min="3" max="3" width="16.7109375" style="2" customWidth="1"/>
    <col min="4" max="4" width="16.7109375" style="35" customWidth="1"/>
    <col min="5" max="5" width="16.7109375" style="3" customWidth="1"/>
    <col min="6" max="6" width="13.7109375" style="1" customWidth="1"/>
    <col min="7" max="7" width="15.28125" style="1" customWidth="1"/>
    <col min="8" max="8" width="16.7109375" style="1" customWidth="1"/>
    <col min="9" max="9" width="16.7109375" style="2" customWidth="1"/>
    <col min="10" max="10" width="16.7109375" style="3" customWidth="1"/>
    <col min="11" max="16384" width="9.140625" style="1" customWidth="1"/>
  </cols>
  <sheetData>
    <row r="1" spans="1:10" ht="24.75" customHeight="1">
      <c r="A1" s="51" t="s">
        <v>29</v>
      </c>
      <c r="B1" s="51"/>
      <c r="C1" s="51"/>
      <c r="D1" s="51"/>
      <c r="E1" s="51"/>
      <c r="F1" s="51"/>
      <c r="G1" s="51"/>
      <c r="H1" s="21"/>
      <c r="I1" s="21"/>
      <c r="J1" s="21"/>
    </row>
    <row r="2" spans="1:10" ht="21" customHeight="1">
      <c r="A2" s="50" t="s">
        <v>33</v>
      </c>
      <c r="B2" s="50"/>
      <c r="C2" s="50"/>
      <c r="D2" s="50"/>
      <c r="E2" s="50"/>
      <c r="F2" s="50"/>
      <c r="G2" s="50"/>
      <c r="H2" s="44"/>
      <c r="I2" s="44"/>
      <c r="J2" s="44"/>
    </row>
    <row r="3" spans="1:11" ht="21" customHeight="1">
      <c r="A3" s="4" t="s">
        <v>10</v>
      </c>
      <c r="B3" s="4" t="s">
        <v>0</v>
      </c>
      <c r="C3" s="5" t="s">
        <v>1</v>
      </c>
      <c r="D3" s="32" t="s">
        <v>2</v>
      </c>
      <c r="E3" s="6" t="s">
        <v>6</v>
      </c>
      <c r="F3" s="49" t="s">
        <v>13</v>
      </c>
      <c r="G3" s="49"/>
      <c r="H3" s="22"/>
      <c r="I3" s="17"/>
      <c r="J3" s="18"/>
      <c r="K3" s="15"/>
    </row>
    <row r="4" spans="1:11" ht="21" customHeight="1">
      <c r="A4" s="7"/>
      <c r="B4" s="7"/>
      <c r="C4" s="8" t="s">
        <v>4</v>
      </c>
      <c r="D4" s="33" t="s">
        <v>3</v>
      </c>
      <c r="E4" s="9" t="s">
        <v>5</v>
      </c>
      <c r="F4" s="40" t="s">
        <v>15</v>
      </c>
      <c r="G4" s="40" t="s">
        <v>14</v>
      </c>
      <c r="H4" s="22"/>
      <c r="I4" s="17"/>
      <c r="J4" s="18"/>
      <c r="K4" s="15"/>
    </row>
    <row r="5" spans="1:11" ht="21" customHeight="1">
      <c r="A5" s="27">
        <v>1</v>
      </c>
      <c r="B5" s="10" t="s">
        <v>16</v>
      </c>
      <c r="C5" s="11">
        <v>2824</v>
      </c>
      <c r="D5" s="11">
        <v>259360</v>
      </c>
      <c r="E5" s="11">
        <v>1128212.09</v>
      </c>
      <c r="F5" s="41">
        <f>D5-'[1]ค่าไฟฟ้า54'!$D$16</f>
        <v>-110880</v>
      </c>
      <c r="G5" s="11">
        <f>E5-'[1]ค่าไฟฟ้า54'!$E$16</f>
        <v>-312105.52</v>
      </c>
      <c r="H5" s="22"/>
      <c r="I5" s="24">
        <f>E5/D5</f>
        <v>4.349984924429365</v>
      </c>
      <c r="J5" s="24"/>
      <c r="K5" s="15"/>
    </row>
    <row r="6" spans="1:11" ht="21" customHeight="1">
      <c r="A6" s="27">
        <v>2</v>
      </c>
      <c r="B6" s="10" t="s">
        <v>17</v>
      </c>
      <c r="C6" s="11">
        <v>3328</v>
      </c>
      <c r="D6" s="11">
        <v>358240</v>
      </c>
      <c r="E6" s="11">
        <v>1578934.4</v>
      </c>
      <c r="F6" s="41">
        <f>D6-D5</f>
        <v>98880</v>
      </c>
      <c r="G6" s="11">
        <f>E6-E5</f>
        <v>450722.3099999998</v>
      </c>
      <c r="H6" s="22" t="s">
        <v>7</v>
      </c>
      <c r="I6" s="24">
        <f aca="true" t="shared" si="0" ref="I6:I16">E6/D6</f>
        <v>4.407476552032157</v>
      </c>
      <c r="J6" s="24"/>
      <c r="K6" s="15"/>
    </row>
    <row r="7" spans="1:11" ht="21" customHeight="1">
      <c r="A7" s="27">
        <v>3</v>
      </c>
      <c r="B7" s="10" t="s">
        <v>18</v>
      </c>
      <c r="C7" s="11">
        <v>3000</v>
      </c>
      <c r="D7" s="11">
        <v>155736</v>
      </c>
      <c r="E7" s="11">
        <v>1238487.66</v>
      </c>
      <c r="F7" s="41">
        <f aca="true" t="shared" si="1" ref="F7:F16">D7-D6</f>
        <v>-202504</v>
      </c>
      <c r="G7" s="11">
        <f aca="true" t="shared" si="2" ref="G7:G16">E7-E6</f>
        <v>-340446.74</v>
      </c>
      <c r="H7" s="22"/>
      <c r="I7" s="24">
        <f t="shared" si="0"/>
        <v>7.952481507165973</v>
      </c>
      <c r="J7" s="24"/>
      <c r="K7" s="15"/>
    </row>
    <row r="8" spans="1:11" ht="21" customHeight="1">
      <c r="A8" s="27">
        <v>4</v>
      </c>
      <c r="B8" s="10" t="s">
        <v>19</v>
      </c>
      <c r="C8" s="11">
        <v>2584</v>
      </c>
      <c r="D8" s="11">
        <v>296400</v>
      </c>
      <c r="E8" s="11">
        <v>1329808.55</v>
      </c>
      <c r="F8" s="41">
        <f t="shared" si="1"/>
        <v>140664</v>
      </c>
      <c r="G8" s="11">
        <f t="shared" si="2"/>
        <v>91320.89000000013</v>
      </c>
      <c r="H8" s="22" t="s">
        <v>7</v>
      </c>
      <c r="I8" s="24">
        <f t="shared" si="0"/>
        <v>4.486533569500675</v>
      </c>
      <c r="J8" s="24"/>
      <c r="K8" s="15"/>
    </row>
    <row r="9" spans="1:11" ht="21" customHeight="1">
      <c r="A9" s="27">
        <v>5</v>
      </c>
      <c r="B9" s="10" t="s">
        <v>20</v>
      </c>
      <c r="C9" s="11">
        <v>3248</v>
      </c>
      <c r="D9" s="11">
        <v>343680</v>
      </c>
      <c r="E9" s="11">
        <v>1526496.44</v>
      </c>
      <c r="F9" s="41">
        <f t="shared" si="1"/>
        <v>47280</v>
      </c>
      <c r="G9" s="11">
        <f t="shared" si="2"/>
        <v>196687.8899999999</v>
      </c>
      <c r="H9" s="22" t="s">
        <v>7</v>
      </c>
      <c r="I9" s="24">
        <f t="shared" si="0"/>
        <v>4.441621391992551</v>
      </c>
      <c r="J9" s="24"/>
      <c r="K9" s="15"/>
    </row>
    <row r="10" spans="1:11" ht="21" customHeight="1">
      <c r="A10" s="27">
        <v>6</v>
      </c>
      <c r="B10" s="10" t="s">
        <v>21</v>
      </c>
      <c r="C10" s="11">
        <v>3256</v>
      </c>
      <c r="D10" s="11">
        <v>328960</v>
      </c>
      <c r="E10" s="11">
        <v>1454764.24</v>
      </c>
      <c r="F10" s="41">
        <f t="shared" si="1"/>
        <v>-14720</v>
      </c>
      <c r="G10" s="11">
        <f t="shared" si="2"/>
        <v>-71732.19999999995</v>
      </c>
      <c r="H10" s="22"/>
      <c r="I10" s="24">
        <f t="shared" si="0"/>
        <v>4.422313472762646</v>
      </c>
      <c r="J10" s="24"/>
      <c r="K10" s="15"/>
    </row>
    <row r="11" spans="1:11" ht="21" customHeight="1">
      <c r="A11" s="27">
        <v>7</v>
      </c>
      <c r="B11" s="10" t="s">
        <v>22</v>
      </c>
      <c r="C11" s="11">
        <v>3560</v>
      </c>
      <c r="D11" s="11">
        <v>284800</v>
      </c>
      <c r="E11" s="11">
        <v>1316918.02</v>
      </c>
      <c r="F11" s="41">
        <f t="shared" si="1"/>
        <v>-44160</v>
      </c>
      <c r="G11" s="11">
        <f t="shared" si="2"/>
        <v>-137846.21999999997</v>
      </c>
      <c r="H11" s="22"/>
      <c r="I11" s="24">
        <f t="shared" si="0"/>
        <v>4.624009901685393</v>
      </c>
      <c r="J11" s="24"/>
      <c r="K11" s="15"/>
    </row>
    <row r="12" spans="1:11" ht="21" customHeight="1">
      <c r="A12" s="27">
        <v>8</v>
      </c>
      <c r="B12" s="10" t="s">
        <v>23</v>
      </c>
      <c r="C12" s="11">
        <v>3354.66</v>
      </c>
      <c r="D12" s="11">
        <v>319146.66</v>
      </c>
      <c r="E12" s="11">
        <v>1466874.43</v>
      </c>
      <c r="F12" s="41">
        <f t="shared" si="1"/>
        <v>34346.659999999974</v>
      </c>
      <c r="G12" s="11">
        <f t="shared" si="2"/>
        <v>149956.40999999992</v>
      </c>
      <c r="H12" s="22" t="s">
        <v>31</v>
      </c>
      <c r="I12" s="24">
        <f t="shared" si="0"/>
        <v>4.596239327712219</v>
      </c>
      <c r="J12" s="24"/>
      <c r="K12" s="15"/>
    </row>
    <row r="13" spans="1:11" ht="21" customHeight="1">
      <c r="A13" s="27">
        <v>9</v>
      </c>
      <c r="B13" s="10" t="s">
        <v>24</v>
      </c>
      <c r="C13" s="11">
        <v>3354.66</v>
      </c>
      <c r="D13" s="11">
        <v>319146.66</v>
      </c>
      <c r="E13" s="11">
        <v>1466874.43</v>
      </c>
      <c r="F13" s="41">
        <f t="shared" si="1"/>
        <v>0</v>
      </c>
      <c r="G13" s="11">
        <f t="shared" si="2"/>
        <v>0</v>
      </c>
      <c r="H13" s="22" t="s">
        <v>31</v>
      </c>
      <c r="I13" s="24">
        <f t="shared" si="0"/>
        <v>4.596239327712219</v>
      </c>
      <c r="J13" s="24"/>
      <c r="K13" s="15"/>
    </row>
    <row r="14" spans="1:11" ht="21" customHeight="1">
      <c r="A14" s="27">
        <v>10</v>
      </c>
      <c r="B14" s="39" t="s">
        <v>25</v>
      </c>
      <c r="C14" s="11">
        <v>4456</v>
      </c>
      <c r="D14" s="11">
        <v>312480</v>
      </c>
      <c r="E14" s="11">
        <v>1337167.34</v>
      </c>
      <c r="F14" s="41">
        <f t="shared" si="1"/>
        <v>-6666.659999999974</v>
      </c>
      <c r="G14" s="11">
        <f t="shared" si="2"/>
        <v>-129707.08999999985</v>
      </c>
      <c r="H14" s="22"/>
      <c r="I14" s="24">
        <f t="shared" si="0"/>
        <v>4.279209357398874</v>
      </c>
      <c r="J14" s="20"/>
      <c r="K14" s="15"/>
    </row>
    <row r="15" spans="1:11" ht="21" customHeight="1">
      <c r="A15" s="27">
        <v>11</v>
      </c>
      <c r="B15" s="10" t="s">
        <v>26</v>
      </c>
      <c r="C15" s="11">
        <v>4344</v>
      </c>
      <c r="D15" s="11">
        <v>403840</v>
      </c>
      <c r="E15" s="11">
        <v>1822814.7</v>
      </c>
      <c r="F15" s="41">
        <f t="shared" si="1"/>
        <v>91360</v>
      </c>
      <c r="G15" s="11">
        <f t="shared" si="2"/>
        <v>485647.35999999987</v>
      </c>
      <c r="H15" s="15"/>
      <c r="I15" s="24">
        <f t="shared" si="0"/>
        <v>4.5137051802694135</v>
      </c>
      <c r="J15" s="20"/>
      <c r="K15" s="15"/>
    </row>
    <row r="16" spans="1:11" ht="21" customHeight="1">
      <c r="A16" s="27">
        <v>12</v>
      </c>
      <c r="B16" s="10" t="s">
        <v>27</v>
      </c>
      <c r="C16" s="11">
        <v>3949</v>
      </c>
      <c r="D16" s="11">
        <v>418090</v>
      </c>
      <c r="E16" s="11">
        <v>1903815.02</v>
      </c>
      <c r="F16" s="41">
        <f t="shared" si="1"/>
        <v>14250</v>
      </c>
      <c r="G16" s="11">
        <f t="shared" si="2"/>
        <v>81000.32000000007</v>
      </c>
      <c r="H16" s="15"/>
      <c r="I16" s="24">
        <f t="shared" si="0"/>
        <v>4.553600947164486</v>
      </c>
      <c r="J16" s="20"/>
      <c r="K16" s="15"/>
    </row>
    <row r="17" spans="1:11" ht="21" customHeight="1">
      <c r="A17" s="47" t="s">
        <v>8</v>
      </c>
      <c r="B17" s="48"/>
      <c r="C17" s="13">
        <f>SUM(C5:C16)</f>
        <v>41258.32</v>
      </c>
      <c r="D17" s="13">
        <f>SUM(D5:D16)</f>
        <v>3799879.3200000003</v>
      </c>
      <c r="E17" s="13">
        <f>SUM(E5:E16)</f>
        <v>17571167.32</v>
      </c>
      <c r="F17" s="42">
        <f>SUM(F5:F16)</f>
        <v>47850</v>
      </c>
      <c r="G17" s="42">
        <f>SUM(G5:G16)</f>
        <v>463497.4099999999</v>
      </c>
      <c r="H17" s="15"/>
      <c r="I17" s="20">
        <f>SUM(I5:I16)/12</f>
        <v>4.768617954985498</v>
      </c>
      <c r="J17" s="20" t="s">
        <v>36</v>
      </c>
      <c r="K17" s="15"/>
    </row>
    <row r="18" spans="1:11" ht="21" customHeight="1">
      <c r="A18" s="45" t="s">
        <v>9</v>
      </c>
      <c r="B18" s="46"/>
      <c r="C18" s="12">
        <f>AVERAGE(C5:C16)</f>
        <v>3438.193333333333</v>
      </c>
      <c r="D18" s="12">
        <f>AVERAGE(D5:D16)</f>
        <v>316656.61000000004</v>
      </c>
      <c r="E18" s="12">
        <f>AVERAGE(E5:E16)</f>
        <v>1464263.9433333334</v>
      </c>
      <c r="F18" s="43">
        <f>AVERAGE(F5:F16)</f>
        <v>3987.5</v>
      </c>
      <c r="G18" s="43">
        <f>AVERAGE(G5:G16)</f>
        <v>38624.78416666666</v>
      </c>
      <c r="H18" s="15"/>
      <c r="I18" s="19"/>
      <c r="J18" s="20"/>
      <c r="K18" s="15"/>
    </row>
    <row r="19" spans="1:11" s="14" customFormat="1" ht="21" customHeight="1">
      <c r="A19" s="26"/>
      <c r="B19" s="15"/>
      <c r="C19" s="19"/>
      <c r="D19" s="34"/>
      <c r="E19" s="20"/>
      <c r="F19" s="15"/>
      <c r="H19" s="15"/>
      <c r="I19" s="19"/>
      <c r="J19" s="20"/>
      <c r="K19" s="15"/>
    </row>
    <row r="20" spans="1:11" s="14" customFormat="1" ht="21" customHeight="1">
      <c r="A20" s="26"/>
      <c r="B20" s="15"/>
      <c r="C20" s="19"/>
      <c r="D20" s="34"/>
      <c r="E20" s="20"/>
      <c r="F20" s="15"/>
      <c r="G20" s="15"/>
      <c r="H20" s="15"/>
      <c r="I20" s="19"/>
      <c r="J20" s="20"/>
      <c r="K20" s="15"/>
    </row>
    <row r="21" spans="1:11" s="14" customFormat="1" ht="21" customHeight="1">
      <c r="A21" s="26"/>
      <c r="B21" s="15"/>
      <c r="C21" s="19"/>
      <c r="D21" s="34"/>
      <c r="E21" s="20"/>
      <c r="F21" s="15"/>
      <c r="G21" s="15"/>
      <c r="H21" s="15"/>
      <c r="I21" s="19"/>
      <c r="J21" s="20"/>
      <c r="K21" s="15"/>
    </row>
    <row r="22" spans="1:11" s="14" customFormat="1" ht="21" customHeight="1">
      <c r="A22" s="26"/>
      <c r="B22" s="15"/>
      <c r="C22" s="19"/>
      <c r="D22" s="34"/>
      <c r="E22" s="20"/>
      <c r="F22" s="15"/>
      <c r="G22" s="15"/>
      <c r="H22" s="15"/>
      <c r="I22" s="19"/>
      <c r="J22" s="20"/>
      <c r="K22" s="15"/>
    </row>
    <row r="23" spans="1:11" s="14" customFormat="1" ht="21" customHeight="1">
      <c r="A23" s="26"/>
      <c r="B23" s="15"/>
      <c r="C23" s="19"/>
      <c r="D23" s="34"/>
      <c r="E23" s="20"/>
      <c r="F23" s="15" t="s">
        <v>7</v>
      </c>
      <c r="G23" s="15"/>
      <c r="H23" s="15"/>
      <c r="I23" s="19"/>
      <c r="J23" s="20"/>
      <c r="K23" s="15"/>
    </row>
    <row r="24" spans="1:11" s="14" customFormat="1" ht="21" customHeight="1">
      <c r="A24" s="26"/>
      <c r="B24" s="15"/>
      <c r="C24" s="19"/>
      <c r="D24" s="34"/>
      <c r="E24" s="20"/>
      <c r="F24" s="15"/>
      <c r="G24" s="15"/>
      <c r="H24" s="15"/>
      <c r="I24" s="19"/>
      <c r="J24" s="20"/>
      <c r="K24" s="15"/>
    </row>
    <row r="25" spans="1:11" s="14" customFormat="1" ht="21" customHeight="1">
      <c r="A25" s="26"/>
      <c r="B25" s="15"/>
      <c r="C25" s="19"/>
      <c r="D25" s="34"/>
      <c r="E25" s="20"/>
      <c r="F25" s="15"/>
      <c r="G25" s="15"/>
      <c r="H25" s="15"/>
      <c r="I25" s="19"/>
      <c r="J25" s="20"/>
      <c r="K25" s="15"/>
    </row>
    <row r="26" spans="1:11" s="14" customFormat="1" ht="21" customHeight="1">
      <c r="A26" s="26"/>
      <c r="B26" s="15"/>
      <c r="C26" s="19"/>
      <c r="D26" s="34"/>
      <c r="E26" s="20"/>
      <c r="F26" s="15"/>
      <c r="G26" s="15"/>
      <c r="H26" s="15"/>
      <c r="I26" s="19"/>
      <c r="J26" s="20"/>
      <c r="K26" s="15"/>
    </row>
    <row r="27" spans="1:11" s="14" customFormat="1" ht="21" customHeight="1">
      <c r="A27" s="26"/>
      <c r="B27" s="15"/>
      <c r="C27" s="19"/>
      <c r="D27" s="34"/>
      <c r="E27" s="20"/>
      <c r="F27" s="15"/>
      <c r="G27" s="15"/>
      <c r="H27" s="15"/>
      <c r="I27" s="19"/>
      <c r="J27" s="20"/>
      <c r="K27" s="15"/>
    </row>
    <row r="28" spans="1:11" s="14" customFormat="1" ht="21" customHeight="1">
      <c r="A28" s="26"/>
      <c r="B28" s="15"/>
      <c r="C28" s="19"/>
      <c r="D28" s="34"/>
      <c r="E28" s="20"/>
      <c r="F28" s="15"/>
      <c r="G28" s="15"/>
      <c r="H28" s="15"/>
      <c r="I28" s="19"/>
      <c r="J28" s="20"/>
      <c r="K28" s="15"/>
    </row>
    <row r="29" spans="6:11" ht="21" customHeight="1">
      <c r="F29" s="15"/>
      <c r="G29" s="15" t="s">
        <v>7</v>
      </c>
      <c r="H29" s="15"/>
      <c r="I29" s="19"/>
      <c r="J29" s="20"/>
      <c r="K29" s="15"/>
    </row>
    <row r="31" ht="21" customHeight="1">
      <c r="D31" s="35" t="s">
        <v>7</v>
      </c>
    </row>
    <row r="34" spans="1:10" ht="21" customHeight="1">
      <c r="A34" s="16"/>
      <c r="B34" s="28"/>
      <c r="C34" s="30"/>
      <c r="D34" s="36"/>
      <c r="E34" s="28"/>
      <c r="F34" s="28"/>
      <c r="G34" s="28"/>
      <c r="H34" s="28"/>
      <c r="I34" s="28"/>
      <c r="J34" s="28"/>
    </row>
    <row r="35" spans="1:11" ht="21" customHeight="1">
      <c r="A35" s="16"/>
      <c r="B35" s="29"/>
      <c r="C35" s="31"/>
      <c r="D35" s="37"/>
      <c r="E35" s="29"/>
      <c r="F35" s="15"/>
      <c r="G35" s="29"/>
      <c r="H35" s="29"/>
      <c r="I35" s="29"/>
      <c r="J35" s="29"/>
      <c r="K35" s="15"/>
    </row>
    <row r="36" spans="1:11" ht="21" customHeight="1">
      <c r="A36" s="16"/>
      <c r="B36" s="16"/>
      <c r="C36" s="17"/>
      <c r="D36" s="38"/>
      <c r="E36" s="18"/>
      <c r="F36" s="15"/>
      <c r="G36" s="16"/>
      <c r="H36" s="16"/>
      <c r="I36" s="17"/>
      <c r="J36" s="18"/>
      <c r="K36" s="15"/>
    </row>
    <row r="37" spans="1:11" ht="21" customHeight="1">
      <c r="A37" s="16"/>
      <c r="B37" s="16"/>
      <c r="C37" s="17"/>
      <c r="D37" s="38"/>
      <c r="E37" s="18"/>
      <c r="F37" s="15"/>
      <c r="G37" s="16"/>
      <c r="H37" s="16"/>
      <c r="I37" s="17"/>
      <c r="J37" s="18"/>
      <c r="K37" s="15"/>
    </row>
    <row r="38" spans="1:11" ht="21" customHeight="1">
      <c r="A38" s="16"/>
      <c r="B38" s="15"/>
      <c r="C38" s="19"/>
      <c r="D38" s="34"/>
      <c r="E38" s="20"/>
      <c r="F38" s="15"/>
      <c r="G38" s="15"/>
      <c r="H38" s="15"/>
      <c r="I38" s="19"/>
      <c r="J38" s="20"/>
      <c r="K38" s="15"/>
    </row>
    <row r="39" spans="1:11" ht="21" customHeight="1">
      <c r="A39" s="16"/>
      <c r="B39" s="15"/>
      <c r="C39" s="19"/>
      <c r="D39" s="34"/>
      <c r="E39" s="20"/>
      <c r="F39" s="15"/>
      <c r="G39" s="15"/>
      <c r="H39" s="15"/>
      <c r="I39" s="19"/>
      <c r="J39" s="20"/>
      <c r="K39" s="15"/>
    </row>
    <row r="40" spans="1:11" ht="21" customHeight="1">
      <c r="A40" s="16"/>
      <c r="B40" s="15"/>
      <c r="C40" s="19"/>
      <c r="D40" s="34"/>
      <c r="E40" s="20"/>
      <c r="F40" s="15"/>
      <c r="G40" s="15"/>
      <c r="H40" s="15"/>
      <c r="I40" s="19"/>
      <c r="J40" s="20"/>
      <c r="K40" s="15"/>
    </row>
    <row r="41" spans="1:11" ht="21" customHeight="1">
      <c r="A41" s="16"/>
      <c r="B41" s="15"/>
      <c r="C41" s="19"/>
      <c r="D41" s="34"/>
      <c r="E41" s="20"/>
      <c r="F41" s="15"/>
      <c r="G41" s="15"/>
      <c r="H41" s="15"/>
      <c r="I41" s="19"/>
      <c r="J41" s="20"/>
      <c r="K41" s="15"/>
    </row>
    <row r="42" spans="1:11" ht="21" customHeight="1">
      <c r="A42" s="16"/>
      <c r="B42" s="15"/>
      <c r="C42" s="19"/>
      <c r="D42" s="34"/>
      <c r="E42" s="20"/>
      <c r="F42" s="15"/>
      <c r="G42" s="15"/>
      <c r="H42" s="15"/>
      <c r="I42" s="19"/>
      <c r="J42" s="20"/>
      <c r="K42" s="15"/>
    </row>
    <row r="43" spans="1:11" ht="21" customHeight="1">
      <c r="A43" s="16"/>
      <c r="B43" s="15"/>
      <c r="C43" s="19"/>
      <c r="D43" s="34"/>
      <c r="E43" s="20"/>
      <c r="F43" s="15"/>
      <c r="G43" s="15"/>
      <c r="H43" s="15"/>
      <c r="I43" s="19"/>
      <c r="J43" s="20"/>
      <c r="K43" s="15"/>
    </row>
    <row r="44" spans="1:11" ht="21" customHeight="1">
      <c r="A44" s="16"/>
      <c r="B44" s="15"/>
      <c r="C44" s="19"/>
      <c r="D44" s="34"/>
      <c r="E44" s="20"/>
      <c r="F44" s="15"/>
      <c r="G44" s="15"/>
      <c r="H44" s="15"/>
      <c r="I44" s="19"/>
      <c r="J44" s="20"/>
      <c r="K44" s="15"/>
    </row>
    <row r="45" spans="1:11" ht="21" customHeight="1">
      <c r="A45" s="16"/>
      <c r="B45" s="15"/>
      <c r="C45" s="19"/>
      <c r="D45" s="34"/>
      <c r="E45" s="20"/>
      <c r="F45" s="15"/>
      <c r="G45" s="15"/>
      <c r="H45" s="15"/>
      <c r="I45" s="19"/>
      <c r="J45" s="20"/>
      <c r="K45" s="15"/>
    </row>
    <row r="46" spans="1:11" ht="21" customHeight="1">
      <c r="A46" s="16"/>
      <c r="B46" s="15"/>
      <c r="C46" s="19"/>
      <c r="D46" s="34"/>
      <c r="E46" s="20"/>
      <c r="F46" s="15"/>
      <c r="G46" s="15"/>
      <c r="H46" s="15"/>
      <c r="I46" s="19"/>
      <c r="J46" s="20"/>
      <c r="K46" s="15"/>
    </row>
    <row r="47" spans="1:11" ht="21" customHeight="1">
      <c r="A47" s="16"/>
      <c r="B47" s="15"/>
      <c r="C47" s="19"/>
      <c r="D47" s="34"/>
      <c r="E47" s="20"/>
      <c r="F47" s="15"/>
      <c r="G47" s="15"/>
      <c r="H47" s="15"/>
      <c r="I47" s="19"/>
      <c r="J47" s="20"/>
      <c r="K47" s="15"/>
    </row>
    <row r="48" spans="1:11" ht="21" customHeight="1">
      <c r="A48" s="16"/>
      <c r="B48" s="15"/>
      <c r="C48" s="19"/>
      <c r="D48" s="34"/>
      <c r="E48" s="20"/>
      <c r="F48" s="15"/>
      <c r="G48" s="15"/>
      <c r="H48" s="15"/>
      <c r="I48" s="19"/>
      <c r="J48" s="20"/>
      <c r="K48" s="15"/>
    </row>
    <row r="49" spans="1:11" ht="21" customHeight="1">
      <c r="A49" s="16"/>
      <c r="B49" s="15"/>
      <c r="C49" s="19"/>
      <c r="D49" s="34"/>
      <c r="E49" s="20"/>
      <c r="F49" s="15"/>
      <c r="G49" s="15"/>
      <c r="H49" s="15"/>
      <c r="I49" s="19"/>
      <c r="J49" s="20"/>
      <c r="K49" s="15"/>
    </row>
    <row r="50" spans="1:11" ht="21" customHeight="1">
      <c r="A50" s="16"/>
      <c r="B50" s="15"/>
      <c r="C50" s="19"/>
      <c r="D50" s="34"/>
      <c r="E50" s="20"/>
      <c r="F50" s="15"/>
      <c r="G50" s="15"/>
      <c r="H50" s="19"/>
      <c r="I50" s="19"/>
      <c r="J50" s="20"/>
      <c r="K50" s="15"/>
    </row>
    <row r="51" spans="1:11" ht="21" customHeight="1">
      <c r="A51" s="16"/>
      <c r="B51" s="15"/>
      <c r="C51" s="19"/>
      <c r="D51" s="34"/>
      <c r="E51" s="20"/>
      <c r="F51" s="15"/>
      <c r="G51" s="15"/>
      <c r="H51" s="15"/>
      <c r="I51" s="19"/>
      <c r="J51" s="20"/>
      <c r="K51" s="15"/>
    </row>
    <row r="52" spans="1:11" ht="21" customHeight="1">
      <c r="A52" s="16"/>
      <c r="B52" s="15"/>
      <c r="C52" s="19"/>
      <c r="D52" s="34"/>
      <c r="E52" s="20"/>
      <c r="F52" s="15"/>
      <c r="G52" s="15"/>
      <c r="H52" s="15"/>
      <c r="I52" s="19"/>
      <c r="J52" s="20"/>
      <c r="K52" s="15"/>
    </row>
    <row r="53" spans="1:11" ht="21" customHeight="1">
      <c r="A53" s="16"/>
      <c r="B53" s="15"/>
      <c r="C53" s="19"/>
      <c r="D53" s="34"/>
      <c r="E53" s="20"/>
      <c r="F53" s="15"/>
      <c r="G53" s="15"/>
      <c r="H53" s="15"/>
      <c r="I53" s="19"/>
      <c r="J53" s="20"/>
      <c r="K53" s="15"/>
    </row>
    <row r="54" spans="1:11" ht="21" customHeight="1">
      <c r="A54" s="16"/>
      <c r="B54" s="15"/>
      <c r="C54" s="19"/>
      <c r="D54" s="34"/>
      <c r="E54" s="20"/>
      <c r="F54" s="15"/>
      <c r="G54" s="15"/>
      <c r="H54" s="15"/>
      <c r="I54" s="19"/>
      <c r="J54" s="20"/>
      <c r="K54" s="15"/>
    </row>
    <row r="55" spans="1:10" ht="21" customHeight="1">
      <c r="A55" s="16"/>
      <c r="B55" s="15"/>
      <c r="C55" s="19"/>
      <c r="D55" s="34"/>
      <c r="E55" s="20"/>
      <c r="F55" s="15"/>
      <c r="G55" s="15"/>
      <c r="H55" s="15"/>
      <c r="I55" s="19"/>
      <c r="J55" s="20"/>
    </row>
  </sheetData>
  <sheetProtection/>
  <mergeCells count="5">
    <mergeCell ref="A18:B18"/>
    <mergeCell ref="A17:B17"/>
    <mergeCell ref="F3:G3"/>
    <mergeCell ref="A2:G2"/>
    <mergeCell ref="A1:G1"/>
  </mergeCells>
  <printOptions/>
  <pageMargins left="0.9448818897637796" right="0.7480314960629921" top="0.984251968503937" bottom="0.787401574803149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5"/>
  <sheetViews>
    <sheetView zoomScalePageLayoutView="0" workbookViewId="0" topLeftCell="A4">
      <selection activeCell="C15" sqref="C15:C16"/>
    </sheetView>
  </sheetViews>
  <sheetFormatPr defaultColWidth="9.140625" defaultRowHeight="12.75"/>
  <cols>
    <col min="1" max="1" width="7.28125" style="25" customWidth="1"/>
    <col min="2" max="2" width="20.7109375" style="1" customWidth="1"/>
    <col min="3" max="3" width="16.7109375" style="2" customWidth="1"/>
    <col min="4" max="4" width="16.7109375" style="35" customWidth="1"/>
    <col min="5" max="5" width="16.7109375" style="3" customWidth="1"/>
    <col min="6" max="6" width="13.7109375" style="1" customWidth="1"/>
    <col min="7" max="7" width="15.28125" style="1" customWidth="1"/>
    <col min="8" max="8" width="16.7109375" style="1" customWidth="1"/>
    <col min="9" max="9" width="16.7109375" style="2" customWidth="1"/>
    <col min="10" max="10" width="16.7109375" style="3" customWidth="1"/>
    <col min="11" max="16384" width="9.140625" style="1" customWidth="1"/>
  </cols>
  <sheetData>
    <row r="1" spans="1:10" ht="24.75" customHeight="1">
      <c r="A1" s="51" t="s">
        <v>29</v>
      </c>
      <c r="B1" s="51"/>
      <c r="C1" s="51"/>
      <c r="D1" s="51"/>
      <c r="E1" s="51"/>
      <c r="F1" s="51"/>
      <c r="G1" s="51"/>
      <c r="H1" s="21"/>
      <c r="I1" s="21"/>
      <c r="J1" s="21"/>
    </row>
    <row r="2" spans="1:10" ht="21" customHeight="1">
      <c r="A2" s="50" t="s">
        <v>34</v>
      </c>
      <c r="B2" s="50"/>
      <c r="C2" s="50"/>
      <c r="D2" s="50"/>
      <c r="E2" s="50"/>
      <c r="F2" s="50"/>
      <c r="G2" s="50"/>
      <c r="H2" s="44"/>
      <c r="I2" s="44"/>
      <c r="J2" s="44"/>
    </row>
    <row r="3" spans="1:11" ht="21" customHeight="1">
      <c r="A3" s="4" t="s">
        <v>10</v>
      </c>
      <c r="B3" s="4" t="s">
        <v>0</v>
      </c>
      <c r="C3" s="5" t="s">
        <v>1</v>
      </c>
      <c r="D3" s="32" t="s">
        <v>2</v>
      </c>
      <c r="E3" s="6" t="s">
        <v>6</v>
      </c>
      <c r="F3" s="49" t="s">
        <v>13</v>
      </c>
      <c r="G3" s="49"/>
      <c r="H3" s="22"/>
      <c r="I3" s="17"/>
      <c r="J3" s="18"/>
      <c r="K3" s="15"/>
    </row>
    <row r="4" spans="1:11" ht="21" customHeight="1">
      <c r="A4" s="7"/>
      <c r="B4" s="7"/>
      <c r="C4" s="8" t="s">
        <v>4</v>
      </c>
      <c r="D4" s="33" t="s">
        <v>3</v>
      </c>
      <c r="E4" s="9" t="s">
        <v>5</v>
      </c>
      <c r="F4" s="40" t="s">
        <v>15</v>
      </c>
      <c r="G4" s="40" t="s">
        <v>14</v>
      </c>
      <c r="H4" s="22"/>
      <c r="I4" s="17"/>
      <c r="J4" s="18"/>
      <c r="K4" s="15"/>
    </row>
    <row r="5" spans="1:11" ht="21" customHeight="1">
      <c r="A5" s="27">
        <v>1</v>
      </c>
      <c r="B5" s="10" t="s">
        <v>16</v>
      </c>
      <c r="C5" s="11">
        <v>1916</v>
      </c>
      <c r="D5" s="11">
        <v>239600</v>
      </c>
      <c r="E5" s="11">
        <v>942269.91</v>
      </c>
      <c r="F5" s="41">
        <v>0</v>
      </c>
      <c r="G5" s="11">
        <v>0</v>
      </c>
      <c r="H5" s="22"/>
      <c r="I5" s="23" t="s">
        <v>7</v>
      </c>
      <c r="J5" s="24"/>
      <c r="K5" s="15"/>
    </row>
    <row r="6" spans="1:11" ht="21" customHeight="1">
      <c r="A6" s="27">
        <v>2</v>
      </c>
      <c r="B6" s="10" t="s">
        <v>17</v>
      </c>
      <c r="C6" s="11">
        <v>2192</v>
      </c>
      <c r="D6" s="11">
        <v>349240</v>
      </c>
      <c r="E6" s="11">
        <v>1327516.49</v>
      </c>
      <c r="F6" s="41">
        <f>D6-D5</f>
        <v>109640</v>
      </c>
      <c r="G6" s="11">
        <f>E6-E5</f>
        <v>385246.57999999996</v>
      </c>
      <c r="H6" s="22" t="s">
        <v>7</v>
      </c>
      <c r="I6" s="23"/>
      <c r="J6" s="24"/>
      <c r="K6" s="15"/>
    </row>
    <row r="7" spans="1:11" ht="21" customHeight="1">
      <c r="A7" s="27">
        <v>3</v>
      </c>
      <c r="B7" s="10" t="s">
        <v>18</v>
      </c>
      <c r="C7" s="3">
        <v>1988</v>
      </c>
      <c r="D7" s="11">
        <v>255120</v>
      </c>
      <c r="E7" s="11">
        <v>977204.95</v>
      </c>
      <c r="F7" s="41">
        <f>E7-D6</f>
        <v>627964.95</v>
      </c>
      <c r="G7" s="11">
        <f>E7-E6</f>
        <v>-350311.54000000004</v>
      </c>
      <c r="H7" s="22"/>
      <c r="I7" s="23"/>
      <c r="J7" s="24"/>
      <c r="K7" s="15"/>
    </row>
    <row r="8" spans="1:11" ht="21" customHeight="1">
      <c r="A8" s="27">
        <v>4</v>
      </c>
      <c r="B8" s="10" t="s">
        <v>19</v>
      </c>
      <c r="C8" s="11">
        <v>1872</v>
      </c>
      <c r="D8" s="11">
        <v>265400</v>
      </c>
      <c r="E8" s="11">
        <v>1047475.37</v>
      </c>
      <c r="F8" s="41">
        <f>D8-E7</f>
        <v>-711804.95</v>
      </c>
      <c r="G8" s="11">
        <f>E8-E7</f>
        <v>70270.42000000004</v>
      </c>
      <c r="H8" s="22" t="s">
        <v>7</v>
      </c>
      <c r="I8" s="23"/>
      <c r="J8" s="24"/>
      <c r="K8" s="15"/>
    </row>
    <row r="9" spans="1:11" ht="21" customHeight="1">
      <c r="A9" s="27">
        <v>5</v>
      </c>
      <c r="B9" s="10" t="s">
        <v>20</v>
      </c>
      <c r="C9" s="11">
        <v>2020</v>
      </c>
      <c r="D9" s="11">
        <v>323960</v>
      </c>
      <c r="E9" s="11">
        <v>1254297.08</v>
      </c>
      <c r="F9" s="41">
        <f aca="true" t="shared" si="0" ref="F9:G16">D9-D8</f>
        <v>58560</v>
      </c>
      <c r="G9" s="11">
        <f t="shared" si="0"/>
        <v>206821.71000000008</v>
      </c>
      <c r="H9" s="22" t="s">
        <v>7</v>
      </c>
      <c r="I9" s="23"/>
      <c r="J9" s="24"/>
      <c r="K9" s="15"/>
    </row>
    <row r="10" spans="1:11" ht="21" customHeight="1">
      <c r="A10" s="27">
        <v>6</v>
      </c>
      <c r="B10" s="10" t="s">
        <v>21</v>
      </c>
      <c r="C10" s="11">
        <v>2088</v>
      </c>
      <c r="D10" s="11">
        <v>283960</v>
      </c>
      <c r="E10" s="11">
        <v>1100978.25</v>
      </c>
      <c r="F10" s="41">
        <f t="shared" si="0"/>
        <v>-40000</v>
      </c>
      <c r="G10" s="11">
        <f t="shared" si="0"/>
        <v>-153318.83000000007</v>
      </c>
      <c r="H10" s="22"/>
      <c r="I10" s="23"/>
      <c r="J10" s="24"/>
      <c r="K10" s="15"/>
    </row>
    <row r="11" spans="1:11" ht="21" customHeight="1">
      <c r="A11" s="27">
        <v>7</v>
      </c>
      <c r="B11" s="10" t="s">
        <v>22</v>
      </c>
      <c r="C11" s="11">
        <v>1292</v>
      </c>
      <c r="D11" s="11">
        <v>197920</v>
      </c>
      <c r="E11" s="11">
        <v>784756.3</v>
      </c>
      <c r="F11" s="41">
        <f t="shared" si="0"/>
        <v>-86040</v>
      </c>
      <c r="G11" s="11">
        <f t="shared" si="0"/>
        <v>-316221.94999999995</v>
      </c>
      <c r="H11" s="22"/>
      <c r="I11" s="23"/>
      <c r="J11" s="24"/>
      <c r="K11" s="15"/>
    </row>
    <row r="12" spans="1:11" ht="21" customHeight="1">
      <c r="A12" s="27">
        <v>8</v>
      </c>
      <c r="B12" s="10" t="s">
        <v>23</v>
      </c>
      <c r="C12" s="11">
        <v>1552</v>
      </c>
      <c r="D12" s="11">
        <v>182840</v>
      </c>
      <c r="E12" s="11">
        <v>727674.4</v>
      </c>
      <c r="F12" s="41">
        <f t="shared" si="0"/>
        <v>-15080</v>
      </c>
      <c r="G12" s="11">
        <f t="shared" si="0"/>
        <v>-57081.90000000002</v>
      </c>
      <c r="H12" s="22"/>
      <c r="I12" s="23"/>
      <c r="J12" s="24"/>
      <c r="K12" s="15"/>
    </row>
    <row r="13" spans="1:11" ht="21" customHeight="1">
      <c r="A13" s="27">
        <v>9</v>
      </c>
      <c r="B13" s="10" t="s">
        <v>24</v>
      </c>
      <c r="C13" s="11">
        <v>1140</v>
      </c>
      <c r="D13" s="11">
        <v>167800</v>
      </c>
      <c r="E13" s="11">
        <v>686110.15</v>
      </c>
      <c r="F13" s="41">
        <f t="shared" si="0"/>
        <v>-15040</v>
      </c>
      <c r="G13" s="11">
        <f t="shared" si="0"/>
        <v>-41564.25</v>
      </c>
      <c r="H13" s="22"/>
      <c r="I13" s="23"/>
      <c r="J13" s="24"/>
      <c r="K13" s="15"/>
    </row>
    <row r="14" spans="1:11" ht="21" customHeight="1">
      <c r="A14" s="27">
        <v>10</v>
      </c>
      <c r="B14" s="39" t="s">
        <v>25</v>
      </c>
      <c r="C14" s="11">
        <v>1472</v>
      </c>
      <c r="D14" s="11">
        <v>157280</v>
      </c>
      <c r="E14" s="11">
        <v>647818.81</v>
      </c>
      <c r="F14" s="41">
        <f t="shared" si="0"/>
        <v>-10520</v>
      </c>
      <c r="G14" s="11">
        <f t="shared" si="0"/>
        <v>-38291.33999999997</v>
      </c>
      <c r="H14" s="22"/>
      <c r="I14" s="19"/>
      <c r="J14" s="20"/>
      <c r="K14" s="15"/>
    </row>
    <row r="15" spans="1:11" ht="21" customHeight="1">
      <c r="A15" s="27">
        <v>11</v>
      </c>
      <c r="B15" s="10" t="s">
        <v>26</v>
      </c>
      <c r="C15" s="11"/>
      <c r="D15" s="11">
        <v>293400</v>
      </c>
      <c r="E15" s="11">
        <v>1165390.35</v>
      </c>
      <c r="F15" s="41">
        <f t="shared" si="0"/>
        <v>136120</v>
      </c>
      <c r="G15" s="11">
        <f t="shared" si="0"/>
        <v>517571.54000000004</v>
      </c>
      <c r="H15" s="15"/>
      <c r="I15" s="19"/>
      <c r="J15" s="20"/>
      <c r="K15" s="15"/>
    </row>
    <row r="16" spans="1:11" ht="21" customHeight="1">
      <c r="A16" s="27">
        <v>12</v>
      </c>
      <c r="B16" s="10" t="s">
        <v>27</v>
      </c>
      <c r="C16" s="11"/>
      <c r="D16" s="11">
        <v>381640</v>
      </c>
      <c r="E16" s="11">
        <v>1494328.93</v>
      </c>
      <c r="F16" s="41">
        <f t="shared" si="0"/>
        <v>88240</v>
      </c>
      <c r="G16" s="11">
        <f t="shared" si="0"/>
        <v>328938.57999999984</v>
      </c>
      <c r="H16" s="15"/>
      <c r="I16" s="19"/>
      <c r="J16" s="20"/>
      <c r="K16" s="15"/>
    </row>
    <row r="17" spans="1:11" ht="21" customHeight="1">
      <c r="A17" s="47" t="s">
        <v>8</v>
      </c>
      <c r="B17" s="48"/>
      <c r="C17" s="13">
        <f>SUM(C5:C16)</f>
        <v>17532</v>
      </c>
      <c r="D17" s="13">
        <f>SUM(D5:D16)</f>
        <v>3098160</v>
      </c>
      <c r="E17" s="13">
        <f>SUM(E5:E16)</f>
        <v>12155820.99</v>
      </c>
      <c r="F17" s="42">
        <f>SUM(F5:F16)</f>
        <v>142040</v>
      </c>
      <c r="G17" s="42">
        <f>SUM(G5:G16)</f>
        <v>552059.0199999999</v>
      </c>
      <c r="H17" s="15"/>
      <c r="I17" s="19"/>
      <c r="J17" s="20"/>
      <c r="K17" s="15"/>
    </row>
    <row r="18" spans="1:11" ht="21" customHeight="1">
      <c r="A18" s="45" t="s">
        <v>9</v>
      </c>
      <c r="B18" s="46"/>
      <c r="C18" s="12">
        <f>AVERAGE(C5:C16)</f>
        <v>1753.2</v>
      </c>
      <c r="D18" s="12">
        <f>AVERAGE(D5:D16)</f>
        <v>258180</v>
      </c>
      <c r="E18" s="12">
        <f>AVERAGE(E5:E16)</f>
        <v>1012985.0825</v>
      </c>
      <c r="F18" s="43">
        <f>AVERAGE(F5:F16)</f>
        <v>11836.666666666666</v>
      </c>
      <c r="G18" s="43">
        <f>AVERAGE(G5:G16)</f>
        <v>46004.91833333333</v>
      </c>
      <c r="H18" s="15"/>
      <c r="I18" s="19"/>
      <c r="J18" s="20"/>
      <c r="K18" s="15"/>
    </row>
    <row r="19" spans="1:11" s="14" customFormat="1" ht="21" customHeight="1">
      <c r="A19" s="26"/>
      <c r="B19" s="15"/>
      <c r="C19" s="19"/>
      <c r="D19" s="34"/>
      <c r="E19" s="20"/>
      <c r="F19" s="15"/>
      <c r="H19" s="15"/>
      <c r="I19" s="19"/>
      <c r="J19" s="20"/>
      <c r="K19" s="15"/>
    </row>
    <row r="20" spans="1:11" s="14" customFormat="1" ht="21" customHeight="1">
      <c r="A20" s="26"/>
      <c r="B20" s="15"/>
      <c r="C20" s="19"/>
      <c r="D20" s="34"/>
      <c r="E20" s="20"/>
      <c r="F20" s="15"/>
      <c r="G20" s="15"/>
      <c r="H20" s="15"/>
      <c r="I20" s="19"/>
      <c r="J20" s="20"/>
      <c r="K20" s="15"/>
    </row>
    <row r="21" spans="1:11" s="14" customFormat="1" ht="21" customHeight="1">
      <c r="A21" s="26"/>
      <c r="B21" s="15"/>
      <c r="C21" s="19"/>
      <c r="D21" s="34"/>
      <c r="E21" s="20"/>
      <c r="F21" s="15"/>
      <c r="G21" s="15"/>
      <c r="H21" s="15"/>
      <c r="I21" s="19"/>
      <c r="J21" s="20"/>
      <c r="K21" s="15"/>
    </row>
    <row r="22" spans="1:11" s="14" customFormat="1" ht="21" customHeight="1">
      <c r="A22" s="26"/>
      <c r="B22" s="15"/>
      <c r="C22" s="19"/>
      <c r="D22" s="34"/>
      <c r="E22" s="20"/>
      <c r="F22" s="15"/>
      <c r="G22" s="15"/>
      <c r="H22" s="15"/>
      <c r="I22" s="19"/>
      <c r="J22" s="20"/>
      <c r="K22" s="15"/>
    </row>
    <row r="23" spans="1:11" s="14" customFormat="1" ht="21" customHeight="1">
      <c r="A23" s="26"/>
      <c r="B23" s="15"/>
      <c r="C23" s="19"/>
      <c r="D23" s="34"/>
      <c r="E23" s="20"/>
      <c r="F23" s="15" t="s">
        <v>7</v>
      </c>
      <c r="G23" s="15"/>
      <c r="H23" s="15"/>
      <c r="I23" s="19"/>
      <c r="J23" s="20"/>
      <c r="K23" s="15"/>
    </row>
    <row r="24" spans="1:11" s="14" customFormat="1" ht="21" customHeight="1">
      <c r="A24" s="26"/>
      <c r="B24" s="15"/>
      <c r="C24" s="19"/>
      <c r="D24" s="34"/>
      <c r="E24" s="20"/>
      <c r="F24" s="15"/>
      <c r="G24" s="15"/>
      <c r="H24" s="15"/>
      <c r="I24" s="19"/>
      <c r="J24" s="20"/>
      <c r="K24" s="15"/>
    </row>
    <row r="25" spans="1:11" s="14" customFormat="1" ht="21" customHeight="1">
      <c r="A25" s="26"/>
      <c r="B25" s="15"/>
      <c r="C25" s="19"/>
      <c r="D25" s="34"/>
      <c r="E25" s="20"/>
      <c r="F25" s="15"/>
      <c r="G25" s="15"/>
      <c r="H25" s="15"/>
      <c r="I25" s="19"/>
      <c r="J25" s="20"/>
      <c r="K25" s="15"/>
    </row>
    <row r="26" spans="1:11" s="14" customFormat="1" ht="21" customHeight="1">
      <c r="A26" s="26"/>
      <c r="B26" s="15"/>
      <c r="C26" s="19"/>
      <c r="D26" s="34"/>
      <c r="E26" s="20"/>
      <c r="F26" s="15"/>
      <c r="G26" s="15"/>
      <c r="H26" s="15"/>
      <c r="I26" s="19"/>
      <c r="J26" s="20"/>
      <c r="K26" s="15"/>
    </row>
    <row r="27" spans="1:11" s="14" customFormat="1" ht="21" customHeight="1">
      <c r="A27" s="26"/>
      <c r="B27" s="15"/>
      <c r="C27" s="19"/>
      <c r="D27" s="34"/>
      <c r="E27" s="20"/>
      <c r="F27" s="15"/>
      <c r="G27" s="15"/>
      <c r="H27" s="15"/>
      <c r="I27" s="19"/>
      <c r="J27" s="20"/>
      <c r="K27" s="15"/>
    </row>
    <row r="28" spans="1:11" s="14" customFormat="1" ht="21" customHeight="1">
      <c r="A28" s="26"/>
      <c r="B28" s="15"/>
      <c r="C28" s="19"/>
      <c r="D28" s="34"/>
      <c r="E28" s="20"/>
      <c r="F28" s="15"/>
      <c r="G28" s="15"/>
      <c r="H28" s="15"/>
      <c r="I28" s="19"/>
      <c r="J28" s="20"/>
      <c r="K28" s="15"/>
    </row>
    <row r="29" spans="6:11" ht="21" customHeight="1">
      <c r="F29" s="15"/>
      <c r="G29" s="15" t="s">
        <v>7</v>
      </c>
      <c r="H29" s="15"/>
      <c r="I29" s="19"/>
      <c r="J29" s="20"/>
      <c r="K29" s="15"/>
    </row>
    <row r="30" ht="21" customHeight="1"/>
    <row r="31" ht="21" customHeight="1">
      <c r="D31" s="35" t="s">
        <v>7</v>
      </c>
    </row>
    <row r="32" ht="21" customHeight="1"/>
    <row r="33" ht="21" customHeight="1"/>
    <row r="34" spans="1:10" ht="21" customHeight="1">
      <c r="A34" s="16"/>
      <c r="B34" s="28"/>
      <c r="C34" s="30"/>
      <c r="D34" s="36"/>
      <c r="E34" s="28"/>
      <c r="F34" s="28"/>
      <c r="G34" s="28"/>
      <c r="H34" s="28"/>
      <c r="I34" s="28"/>
      <c r="J34" s="28"/>
    </row>
    <row r="35" spans="1:11" ht="21" customHeight="1">
      <c r="A35" s="16"/>
      <c r="B35" s="29"/>
      <c r="C35" s="31"/>
      <c r="D35" s="37"/>
      <c r="E35" s="29"/>
      <c r="F35" s="15"/>
      <c r="G35" s="29"/>
      <c r="H35" s="29"/>
      <c r="I35" s="29"/>
      <c r="J35" s="29"/>
      <c r="K35" s="15"/>
    </row>
    <row r="36" spans="1:11" ht="21" customHeight="1">
      <c r="A36" s="16"/>
      <c r="B36" s="16"/>
      <c r="C36" s="17"/>
      <c r="D36" s="38"/>
      <c r="E36" s="18"/>
      <c r="F36" s="15"/>
      <c r="G36" s="16"/>
      <c r="H36" s="16"/>
      <c r="I36" s="17"/>
      <c r="J36" s="18"/>
      <c r="K36" s="15"/>
    </row>
    <row r="37" spans="1:11" ht="21" customHeight="1">
      <c r="A37" s="16"/>
      <c r="B37" s="16"/>
      <c r="C37" s="17"/>
      <c r="D37" s="38"/>
      <c r="E37" s="18"/>
      <c r="F37" s="15"/>
      <c r="G37" s="16"/>
      <c r="H37" s="16"/>
      <c r="I37" s="17"/>
      <c r="J37" s="18"/>
      <c r="K37" s="15"/>
    </row>
    <row r="38" spans="1:11" ht="21" customHeight="1">
      <c r="A38" s="16"/>
      <c r="B38" s="15"/>
      <c r="C38" s="19"/>
      <c r="D38" s="34"/>
      <c r="E38" s="20"/>
      <c r="F38" s="15"/>
      <c r="G38" s="15"/>
      <c r="H38" s="15"/>
      <c r="I38" s="19"/>
      <c r="J38" s="20"/>
      <c r="K38" s="15"/>
    </row>
    <row r="39" spans="1:11" ht="21" customHeight="1">
      <c r="A39" s="16"/>
      <c r="B39" s="15"/>
      <c r="C39" s="19"/>
      <c r="D39" s="34"/>
      <c r="E39" s="20"/>
      <c r="F39" s="15"/>
      <c r="G39" s="15"/>
      <c r="H39" s="15"/>
      <c r="I39" s="19"/>
      <c r="J39" s="20"/>
      <c r="K39" s="15"/>
    </row>
    <row r="40" spans="1:11" ht="21" customHeight="1">
      <c r="A40" s="16"/>
      <c r="B40" s="15"/>
      <c r="C40" s="19"/>
      <c r="D40" s="34"/>
      <c r="E40" s="20"/>
      <c r="F40" s="15"/>
      <c r="G40" s="15"/>
      <c r="H40" s="15"/>
      <c r="I40" s="19"/>
      <c r="J40" s="20"/>
      <c r="K40" s="15"/>
    </row>
    <row r="41" spans="1:11" ht="21" customHeight="1">
      <c r="A41" s="16"/>
      <c r="B41" s="15"/>
      <c r="C41" s="19"/>
      <c r="D41" s="34"/>
      <c r="E41" s="20"/>
      <c r="F41" s="15"/>
      <c r="G41" s="15"/>
      <c r="H41" s="15"/>
      <c r="I41" s="19"/>
      <c r="J41" s="20"/>
      <c r="K41" s="15"/>
    </row>
    <row r="42" spans="1:11" ht="21" customHeight="1">
      <c r="A42" s="16"/>
      <c r="B42" s="15"/>
      <c r="C42" s="19"/>
      <c r="D42" s="34"/>
      <c r="E42" s="20"/>
      <c r="F42" s="15"/>
      <c r="G42" s="15"/>
      <c r="H42" s="15"/>
      <c r="I42" s="19"/>
      <c r="J42" s="20"/>
      <c r="K42" s="15"/>
    </row>
    <row r="43" spans="1:11" ht="21" customHeight="1">
      <c r="A43" s="16"/>
      <c r="B43" s="15"/>
      <c r="C43" s="19"/>
      <c r="D43" s="34"/>
      <c r="E43" s="20"/>
      <c r="F43" s="15"/>
      <c r="G43" s="15"/>
      <c r="H43" s="15"/>
      <c r="I43" s="19"/>
      <c r="J43" s="20"/>
      <c r="K43" s="15"/>
    </row>
    <row r="44" spans="1:11" ht="21" customHeight="1">
      <c r="A44" s="16"/>
      <c r="B44" s="15"/>
      <c r="C44" s="19"/>
      <c r="D44" s="34"/>
      <c r="E44" s="20"/>
      <c r="F44" s="15"/>
      <c r="G44" s="15"/>
      <c r="H44" s="15"/>
      <c r="I44" s="19"/>
      <c r="J44" s="20"/>
      <c r="K44" s="15"/>
    </row>
    <row r="45" spans="1:11" ht="21" customHeight="1">
      <c r="A45" s="16"/>
      <c r="B45" s="15"/>
      <c r="C45" s="19"/>
      <c r="D45" s="34"/>
      <c r="E45" s="20"/>
      <c r="F45" s="15"/>
      <c r="G45" s="15"/>
      <c r="H45" s="15"/>
      <c r="I45" s="19"/>
      <c r="J45" s="20"/>
      <c r="K45" s="15"/>
    </row>
    <row r="46" spans="1:11" ht="21" customHeight="1">
      <c r="A46" s="16"/>
      <c r="B46" s="15"/>
      <c r="C46" s="19"/>
      <c r="D46" s="34"/>
      <c r="E46" s="20"/>
      <c r="F46" s="15"/>
      <c r="G46" s="15"/>
      <c r="H46" s="15"/>
      <c r="I46" s="19"/>
      <c r="J46" s="20"/>
      <c r="K46" s="15"/>
    </row>
    <row r="47" spans="1:11" ht="21" customHeight="1">
      <c r="A47" s="16"/>
      <c r="B47" s="15"/>
      <c r="C47" s="19"/>
      <c r="D47" s="34"/>
      <c r="E47" s="20"/>
      <c r="F47" s="15"/>
      <c r="G47" s="15"/>
      <c r="H47" s="15"/>
      <c r="I47" s="19"/>
      <c r="J47" s="20"/>
      <c r="K47" s="15"/>
    </row>
    <row r="48" spans="1:11" ht="21" customHeight="1">
      <c r="A48" s="16"/>
      <c r="B48" s="15"/>
      <c r="C48" s="19"/>
      <c r="D48" s="34"/>
      <c r="E48" s="20"/>
      <c r="F48" s="15"/>
      <c r="G48" s="15"/>
      <c r="H48" s="15"/>
      <c r="I48" s="19"/>
      <c r="J48" s="20"/>
      <c r="K48" s="15"/>
    </row>
    <row r="49" spans="1:11" ht="21" customHeight="1">
      <c r="A49" s="16"/>
      <c r="B49" s="15"/>
      <c r="C49" s="19"/>
      <c r="D49" s="34"/>
      <c r="E49" s="20"/>
      <c r="F49" s="15"/>
      <c r="G49" s="15"/>
      <c r="H49" s="15"/>
      <c r="I49" s="19"/>
      <c r="J49" s="20"/>
      <c r="K49" s="15"/>
    </row>
    <row r="50" spans="1:11" ht="21" customHeight="1">
      <c r="A50" s="16"/>
      <c r="B50" s="15"/>
      <c r="C50" s="19"/>
      <c r="D50" s="34"/>
      <c r="E50" s="20"/>
      <c r="F50" s="15"/>
      <c r="G50" s="15"/>
      <c r="H50" s="19"/>
      <c r="I50" s="19"/>
      <c r="J50" s="20"/>
      <c r="K50" s="15"/>
    </row>
    <row r="51" spans="1:11" ht="21" customHeight="1">
      <c r="A51" s="16"/>
      <c r="B51" s="15"/>
      <c r="C51" s="19"/>
      <c r="D51" s="34"/>
      <c r="E51" s="20"/>
      <c r="F51" s="15"/>
      <c r="G51" s="15"/>
      <c r="H51" s="15"/>
      <c r="I51" s="19"/>
      <c r="J51" s="20"/>
      <c r="K51" s="15"/>
    </row>
    <row r="52" spans="1:11" ht="21" customHeight="1">
      <c r="A52" s="16"/>
      <c r="B52" s="15"/>
      <c r="C52" s="19"/>
      <c r="D52" s="34"/>
      <c r="E52" s="20"/>
      <c r="F52" s="15"/>
      <c r="G52" s="15"/>
      <c r="H52" s="15"/>
      <c r="I52" s="19"/>
      <c r="J52" s="20"/>
      <c r="K52" s="15"/>
    </row>
    <row r="53" spans="1:11" ht="21" customHeight="1">
      <c r="A53" s="16"/>
      <c r="B53" s="15"/>
      <c r="C53" s="19"/>
      <c r="D53" s="34"/>
      <c r="E53" s="20"/>
      <c r="F53" s="15"/>
      <c r="G53" s="15"/>
      <c r="H53" s="15"/>
      <c r="I53" s="19"/>
      <c r="J53" s="20"/>
      <c r="K53" s="15"/>
    </row>
    <row r="54" spans="1:11" ht="21" customHeight="1">
      <c r="A54" s="16"/>
      <c r="B54" s="15"/>
      <c r="C54" s="19"/>
      <c r="D54" s="34"/>
      <c r="E54" s="20"/>
      <c r="F54" s="15"/>
      <c r="G54" s="15"/>
      <c r="H54" s="15"/>
      <c r="I54" s="19"/>
      <c r="J54" s="20"/>
      <c r="K54" s="15"/>
    </row>
    <row r="55" spans="1:10" ht="21" customHeight="1">
      <c r="A55" s="16"/>
      <c r="B55" s="15"/>
      <c r="C55" s="19"/>
      <c r="D55" s="34"/>
      <c r="E55" s="20"/>
      <c r="F55" s="15"/>
      <c r="G55" s="15"/>
      <c r="H55" s="15"/>
      <c r="I55" s="19"/>
      <c r="J55" s="20"/>
    </row>
  </sheetData>
  <sheetProtection/>
  <mergeCells count="5">
    <mergeCell ref="F3:G3"/>
    <mergeCell ref="A17:B17"/>
    <mergeCell ref="A18:B18"/>
    <mergeCell ref="A2:G2"/>
    <mergeCell ref="A1:G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K55"/>
  <sheetViews>
    <sheetView zoomScalePageLayoutView="0" workbookViewId="0" topLeftCell="A1">
      <selection activeCell="A1" sqref="A1:IV1"/>
    </sheetView>
  </sheetViews>
  <sheetFormatPr defaultColWidth="9.140625" defaultRowHeight="12.75"/>
  <cols>
    <col min="1" max="1" width="15.00390625" style="1" customWidth="1"/>
    <col min="2" max="2" width="7.28125" style="25" customWidth="1"/>
    <col min="3" max="3" width="20.7109375" style="1" customWidth="1"/>
    <col min="4" max="4" width="16.7109375" style="2" customWidth="1"/>
    <col min="5" max="5" width="16.7109375" style="3" customWidth="1"/>
    <col min="6" max="6" width="13.421875" style="1" customWidth="1"/>
    <col min="7" max="7" width="14.7109375" style="1" customWidth="1"/>
    <col min="8" max="8" width="16.7109375" style="1" customWidth="1"/>
    <col min="9" max="9" width="16.7109375" style="2" customWidth="1"/>
    <col min="10" max="10" width="16.7109375" style="3" customWidth="1"/>
    <col min="11" max="16384" width="9.140625" style="1" customWidth="1"/>
  </cols>
  <sheetData>
    <row r="1" spans="2:10" ht="24.75" customHeight="1">
      <c r="B1" s="51" t="s">
        <v>28</v>
      </c>
      <c r="C1" s="51"/>
      <c r="D1" s="51"/>
      <c r="E1" s="51"/>
      <c r="F1" s="51"/>
      <c r="G1" s="51"/>
      <c r="H1" s="21"/>
      <c r="I1" s="21"/>
      <c r="J1" s="21"/>
    </row>
    <row r="2" spans="2:10" ht="21" customHeight="1">
      <c r="B2" s="50" t="s">
        <v>34</v>
      </c>
      <c r="C2" s="50"/>
      <c r="D2" s="50"/>
      <c r="E2" s="50"/>
      <c r="F2" s="50"/>
      <c r="G2" s="50"/>
      <c r="H2" s="44"/>
      <c r="I2" s="44"/>
      <c r="J2" s="44"/>
    </row>
    <row r="3" spans="2:11" ht="21" customHeight="1">
      <c r="B3" s="4" t="s">
        <v>10</v>
      </c>
      <c r="C3" s="4" t="s">
        <v>0</v>
      </c>
      <c r="D3" s="5" t="s">
        <v>11</v>
      </c>
      <c r="E3" s="6" t="s">
        <v>6</v>
      </c>
      <c r="F3" s="49" t="s">
        <v>13</v>
      </c>
      <c r="G3" s="49"/>
      <c r="H3" s="16"/>
      <c r="I3" s="17"/>
      <c r="J3" s="18"/>
      <c r="K3" s="15"/>
    </row>
    <row r="4" spans="2:11" ht="21" customHeight="1">
      <c r="B4" s="7"/>
      <c r="C4" s="7"/>
      <c r="D4" s="8" t="s">
        <v>12</v>
      </c>
      <c r="E4" s="9" t="s">
        <v>5</v>
      </c>
      <c r="F4" s="40" t="s">
        <v>15</v>
      </c>
      <c r="G4" s="40" t="s">
        <v>14</v>
      </c>
      <c r="H4" s="16"/>
      <c r="I4" s="17"/>
      <c r="J4" s="18"/>
      <c r="K4" s="15"/>
    </row>
    <row r="5" spans="2:11" ht="21" customHeight="1">
      <c r="B5" s="27">
        <v>1</v>
      </c>
      <c r="C5" s="10" t="s">
        <v>16</v>
      </c>
      <c r="D5" s="11">
        <v>16413000</v>
      </c>
      <c r="E5" s="11">
        <v>490524.38</v>
      </c>
      <c r="F5" s="41"/>
      <c r="G5" s="11"/>
      <c r="H5" s="22">
        <f>E5/D5*1000</f>
        <v>29.88633278498751</v>
      </c>
      <c r="I5" s="23"/>
      <c r="J5" s="24"/>
      <c r="K5" s="15"/>
    </row>
    <row r="6" spans="2:11" ht="21" customHeight="1">
      <c r="B6" s="27">
        <v>2</v>
      </c>
      <c r="C6" s="10" t="s">
        <v>17</v>
      </c>
      <c r="D6" s="11">
        <v>9000000</v>
      </c>
      <c r="E6" s="11">
        <v>268430.9</v>
      </c>
      <c r="F6" s="41">
        <f>D6-D5</f>
        <v>-7413000</v>
      </c>
      <c r="G6" s="11">
        <f>E6-E5</f>
        <v>-222093.47999999998</v>
      </c>
      <c r="H6" s="22">
        <f aca="true" t="shared" si="0" ref="H6:H16">E6/D6*1000</f>
        <v>29.82565555555556</v>
      </c>
      <c r="I6" s="23"/>
      <c r="J6" s="24"/>
      <c r="K6" s="15"/>
    </row>
    <row r="7" spans="2:11" ht="21" customHeight="1">
      <c r="B7" s="27">
        <v>3</v>
      </c>
      <c r="C7" s="10" t="s">
        <v>18</v>
      </c>
      <c r="D7" s="11">
        <v>14896000</v>
      </c>
      <c r="E7" s="11">
        <v>445075.06</v>
      </c>
      <c r="F7" s="41">
        <f aca="true" t="shared" si="1" ref="F7:G16">D7-D6</f>
        <v>5896000</v>
      </c>
      <c r="G7" s="11">
        <f t="shared" si="1"/>
        <v>176644.15999999997</v>
      </c>
      <c r="H7" s="22">
        <f t="shared" si="0"/>
        <v>29.878830558539207</v>
      </c>
      <c r="I7" s="23"/>
      <c r="J7" s="24"/>
      <c r="K7" s="15"/>
    </row>
    <row r="8" spans="2:11" ht="21" customHeight="1">
      <c r="B8" s="27">
        <v>4</v>
      </c>
      <c r="C8" s="10" t="s">
        <v>19</v>
      </c>
      <c r="D8" s="11">
        <v>14263000</v>
      </c>
      <c r="E8" s="11">
        <v>426110.38</v>
      </c>
      <c r="F8" s="41">
        <f t="shared" si="1"/>
        <v>-633000</v>
      </c>
      <c r="G8" s="11">
        <f t="shared" si="1"/>
        <v>-18964.679999999993</v>
      </c>
      <c r="H8" s="22">
        <f t="shared" si="0"/>
        <v>29.875228212858445</v>
      </c>
      <c r="I8" s="23"/>
      <c r="J8" s="24"/>
      <c r="K8" s="15"/>
    </row>
    <row r="9" spans="2:11" ht="21" customHeight="1">
      <c r="B9" s="27">
        <v>5</v>
      </c>
      <c r="C9" s="10" t="s">
        <v>20</v>
      </c>
      <c r="D9" s="11">
        <v>14615000</v>
      </c>
      <c r="E9" s="11">
        <v>436656.3</v>
      </c>
      <c r="F9" s="41">
        <f t="shared" si="1"/>
        <v>352000</v>
      </c>
      <c r="G9" s="11">
        <f t="shared" si="1"/>
        <v>10545.919999999984</v>
      </c>
      <c r="H9" s="22">
        <f t="shared" si="0"/>
        <v>29.877269928156004</v>
      </c>
      <c r="I9" s="23"/>
      <c r="J9" s="24"/>
      <c r="K9" s="15"/>
    </row>
    <row r="10" spans="2:11" ht="21" customHeight="1">
      <c r="B10" s="27">
        <v>6</v>
      </c>
      <c r="C10" s="10" t="s">
        <v>21</v>
      </c>
      <c r="D10" s="11">
        <v>14740000</v>
      </c>
      <c r="E10" s="11">
        <v>440401.3</v>
      </c>
      <c r="F10" s="41">
        <f t="shared" si="1"/>
        <v>125000</v>
      </c>
      <c r="G10" s="11">
        <f t="shared" si="1"/>
        <v>3745</v>
      </c>
      <c r="H10" s="22">
        <f t="shared" si="0"/>
        <v>29.877971506105833</v>
      </c>
      <c r="I10" s="23"/>
      <c r="J10" s="24"/>
      <c r="K10" s="15"/>
    </row>
    <row r="11" spans="2:11" ht="21" customHeight="1">
      <c r="B11" s="27">
        <v>7</v>
      </c>
      <c r="C11" s="10" t="s">
        <v>22</v>
      </c>
      <c r="D11" s="11">
        <v>9375000</v>
      </c>
      <c r="E11" s="11">
        <v>279665.9</v>
      </c>
      <c r="F11" s="41">
        <f t="shared" si="1"/>
        <v>-5365000</v>
      </c>
      <c r="G11" s="11">
        <f t="shared" si="1"/>
        <v>-160735.39999999997</v>
      </c>
      <c r="H11" s="22">
        <f t="shared" si="0"/>
        <v>29.831029333333333</v>
      </c>
      <c r="I11" s="23"/>
      <c r="J11" s="24"/>
      <c r="K11" s="15"/>
    </row>
    <row r="12" spans="2:11" ht="21" customHeight="1">
      <c r="B12" s="27">
        <v>8</v>
      </c>
      <c r="C12" s="10" t="s">
        <v>23</v>
      </c>
      <c r="D12" s="11">
        <v>2563000</v>
      </c>
      <c r="E12" s="11">
        <v>75671.9</v>
      </c>
      <c r="F12" s="41">
        <f t="shared" si="1"/>
        <v>-6812000</v>
      </c>
      <c r="G12" s="11">
        <f t="shared" si="1"/>
        <v>-203994.00000000003</v>
      </c>
      <c r="H12" s="22">
        <f t="shared" si="0"/>
        <v>29.5247366367538</v>
      </c>
      <c r="I12" s="23"/>
      <c r="J12" s="24"/>
      <c r="K12" s="15"/>
    </row>
    <row r="13" spans="2:11" ht="21" customHeight="1">
      <c r="B13" s="27">
        <v>9</v>
      </c>
      <c r="C13" s="10" t="s">
        <v>24</v>
      </c>
      <c r="D13" s="11">
        <v>1957000</v>
      </c>
      <c r="E13" s="11">
        <v>57655.02</v>
      </c>
      <c r="F13" s="41">
        <f t="shared" si="1"/>
        <v>-606000</v>
      </c>
      <c r="G13" s="11">
        <f t="shared" si="1"/>
        <v>-18016.879999999997</v>
      </c>
      <c r="H13" s="22">
        <f t="shared" si="0"/>
        <v>29.46091977516607</v>
      </c>
      <c r="I13" s="23"/>
      <c r="J13" s="24"/>
      <c r="K13" s="15"/>
    </row>
    <row r="14" spans="2:11" ht="21" customHeight="1">
      <c r="B14" s="27">
        <v>10</v>
      </c>
      <c r="C14" s="39" t="s">
        <v>25</v>
      </c>
      <c r="D14" s="11">
        <v>1492000</v>
      </c>
      <c r="E14" s="11">
        <v>43922.64</v>
      </c>
      <c r="F14" s="41">
        <f t="shared" si="1"/>
        <v>-465000</v>
      </c>
      <c r="G14" s="11">
        <f t="shared" si="1"/>
        <v>-13732.379999999997</v>
      </c>
      <c r="H14" s="22">
        <f t="shared" si="0"/>
        <v>29.438766756032173</v>
      </c>
      <c r="I14" s="19"/>
      <c r="J14" s="20"/>
      <c r="K14" s="15"/>
    </row>
    <row r="15" spans="2:11" ht="21" customHeight="1">
      <c r="B15" s="27">
        <v>11</v>
      </c>
      <c r="C15" s="10" t="s">
        <v>26</v>
      </c>
      <c r="D15" s="11">
        <v>1514000</v>
      </c>
      <c r="E15" s="11">
        <v>44572.35</v>
      </c>
      <c r="F15" s="41">
        <f t="shared" si="1"/>
        <v>22000</v>
      </c>
      <c r="G15" s="11">
        <f t="shared" si="1"/>
        <v>649.7099999999991</v>
      </c>
      <c r="H15" s="22">
        <f t="shared" si="0"/>
        <v>29.440125495376485</v>
      </c>
      <c r="I15" s="19"/>
      <c r="J15" s="20"/>
      <c r="K15" s="15"/>
    </row>
    <row r="16" spans="2:11" ht="21" customHeight="1">
      <c r="B16" s="27">
        <v>12</v>
      </c>
      <c r="C16" s="10" t="s">
        <v>27</v>
      </c>
      <c r="D16" s="11">
        <v>10577420</v>
      </c>
      <c r="E16" s="11">
        <v>353996.66</v>
      </c>
      <c r="F16" s="41">
        <f t="shared" si="1"/>
        <v>9063420</v>
      </c>
      <c r="G16" s="11">
        <f t="shared" si="1"/>
        <v>309424.31</v>
      </c>
      <c r="H16" s="22">
        <f t="shared" si="0"/>
        <v>33.46720277723679</v>
      </c>
      <c r="I16" s="19">
        <f>29.88*E16</f>
        <v>10577420.2008</v>
      </c>
      <c r="J16" s="20"/>
      <c r="K16" s="15"/>
    </row>
    <row r="17" spans="2:11" ht="21" customHeight="1">
      <c r="B17" s="47" t="s">
        <v>8</v>
      </c>
      <c r="C17" s="48"/>
      <c r="D17" s="13">
        <f>SUM(D5:D16)</f>
        <v>111405420</v>
      </c>
      <c r="E17" s="13">
        <f>SUM(E5:E16)</f>
        <v>3362682.7900000005</v>
      </c>
      <c r="F17" s="42">
        <f>SUM(F5:F16)</f>
        <v>-5835580</v>
      </c>
      <c r="G17" s="42">
        <f>SUM(G5:G16)</f>
        <v>-136527.71999999997</v>
      </c>
      <c r="H17" s="15"/>
      <c r="I17" s="19"/>
      <c r="J17" s="20"/>
      <c r="K17" s="15"/>
    </row>
    <row r="18" spans="2:11" ht="21" customHeight="1">
      <c r="B18" s="45" t="s">
        <v>9</v>
      </c>
      <c r="C18" s="46"/>
      <c r="D18" s="12">
        <f>AVERAGE(D5:D16)</f>
        <v>9283785</v>
      </c>
      <c r="E18" s="12">
        <f>AVERAGE(E5:E16)</f>
        <v>280223.56583333336</v>
      </c>
      <c r="F18" s="43">
        <f>AVERAGE(F5:F16)</f>
        <v>-530507.2727272727</v>
      </c>
      <c r="G18" s="43">
        <f>AVERAGE(G5:G16)</f>
        <v>-12411.610909090907</v>
      </c>
      <c r="H18" s="15"/>
      <c r="I18" s="19"/>
      <c r="J18" s="20"/>
      <c r="K18" s="15"/>
    </row>
    <row r="19" spans="2:11" s="14" customFormat="1" ht="21" customHeight="1">
      <c r="B19" s="26"/>
      <c r="C19" s="15"/>
      <c r="D19" s="19"/>
      <c r="E19" s="20"/>
      <c r="F19" s="15"/>
      <c r="G19" s="15"/>
      <c r="H19" s="15"/>
      <c r="I19" s="19"/>
      <c r="J19" s="20"/>
      <c r="K19" s="15"/>
    </row>
    <row r="20" spans="2:11" s="14" customFormat="1" ht="21" customHeight="1">
      <c r="B20" s="26"/>
      <c r="C20" s="15"/>
      <c r="D20" s="19"/>
      <c r="E20" s="20"/>
      <c r="F20" s="15"/>
      <c r="G20" s="15"/>
      <c r="H20" s="15"/>
      <c r="I20" s="19"/>
      <c r="J20" s="20"/>
      <c r="K20" s="15"/>
    </row>
    <row r="21" spans="2:11" s="14" customFormat="1" ht="21" customHeight="1">
      <c r="B21" s="26"/>
      <c r="C21" s="15"/>
      <c r="D21" s="19"/>
      <c r="E21" s="20"/>
      <c r="F21" s="15"/>
      <c r="G21" s="15"/>
      <c r="H21" s="15"/>
      <c r="I21" s="19"/>
      <c r="J21" s="20"/>
      <c r="K21" s="15"/>
    </row>
    <row r="22" spans="2:11" s="14" customFormat="1" ht="21" customHeight="1">
      <c r="B22" s="26"/>
      <c r="C22" s="15"/>
      <c r="D22" s="19"/>
      <c r="E22" s="20"/>
      <c r="F22" s="15"/>
      <c r="G22" s="15"/>
      <c r="H22" s="15"/>
      <c r="I22" s="19"/>
      <c r="J22" s="20"/>
      <c r="K22" s="15"/>
    </row>
    <row r="23" spans="2:11" s="14" customFormat="1" ht="21" customHeight="1">
      <c r="B23" s="26"/>
      <c r="C23" s="15"/>
      <c r="D23" s="19"/>
      <c r="E23" s="20"/>
      <c r="F23" s="15"/>
      <c r="G23" s="15"/>
      <c r="H23" s="15"/>
      <c r="I23" s="19"/>
      <c r="J23" s="20"/>
      <c r="K23" s="15"/>
    </row>
    <row r="24" spans="2:11" s="14" customFormat="1" ht="21" customHeight="1">
      <c r="B24" s="26"/>
      <c r="C24" s="15"/>
      <c r="D24" s="19"/>
      <c r="E24" s="20"/>
      <c r="F24" s="15"/>
      <c r="G24" s="15"/>
      <c r="H24" s="15"/>
      <c r="I24" s="19"/>
      <c r="J24" s="20"/>
      <c r="K24" s="15"/>
    </row>
    <row r="25" spans="2:11" s="14" customFormat="1" ht="21" customHeight="1">
      <c r="B25" s="26"/>
      <c r="C25" s="15"/>
      <c r="D25" s="19"/>
      <c r="E25" s="20"/>
      <c r="F25" s="15"/>
      <c r="G25" s="15"/>
      <c r="H25" s="15"/>
      <c r="I25" s="19"/>
      <c r="J25" s="20"/>
      <c r="K25" s="15"/>
    </row>
    <row r="26" spans="2:11" s="14" customFormat="1" ht="21" customHeight="1">
      <c r="B26" s="26"/>
      <c r="C26" s="15"/>
      <c r="D26" s="19"/>
      <c r="E26" s="20"/>
      <c r="F26" s="15"/>
      <c r="G26" s="15"/>
      <c r="H26" s="15"/>
      <c r="I26" s="19"/>
      <c r="J26" s="20"/>
      <c r="K26" s="15"/>
    </row>
    <row r="27" spans="2:11" s="14" customFormat="1" ht="21" customHeight="1">
      <c r="B27" s="26"/>
      <c r="C27" s="15"/>
      <c r="D27" s="19"/>
      <c r="E27" s="20"/>
      <c r="F27" s="15"/>
      <c r="G27" s="15"/>
      <c r="H27" s="15"/>
      <c r="I27" s="19"/>
      <c r="J27" s="20"/>
      <c r="K27" s="15"/>
    </row>
    <row r="28" spans="2:11" s="14" customFormat="1" ht="21" customHeight="1">
      <c r="B28" s="26"/>
      <c r="C28" s="15"/>
      <c r="D28" s="19"/>
      <c r="E28" s="20"/>
      <c r="F28" s="15"/>
      <c r="G28" s="15"/>
      <c r="H28" s="15"/>
      <c r="I28" s="19"/>
      <c r="J28" s="20"/>
      <c r="K28" s="15"/>
    </row>
    <row r="29" spans="6:11" ht="21" customHeight="1">
      <c r="F29" s="15"/>
      <c r="G29" s="15" t="s">
        <v>7</v>
      </c>
      <c r="H29" s="15"/>
      <c r="I29" s="19"/>
      <c r="J29" s="20"/>
      <c r="K29" s="15"/>
    </row>
    <row r="30" ht="21" customHeight="1"/>
    <row r="31" ht="21" customHeight="1"/>
    <row r="32" ht="21" customHeight="1"/>
    <row r="33" ht="21" customHeight="1"/>
    <row r="34" spans="2:10" ht="21" customHeight="1">
      <c r="B34" s="16"/>
      <c r="C34" s="28"/>
      <c r="D34" s="30"/>
      <c r="E34" s="28"/>
      <c r="F34" s="28"/>
      <c r="G34" s="28"/>
      <c r="H34" s="28"/>
      <c r="I34" s="28"/>
      <c r="J34" s="28"/>
    </row>
    <row r="35" spans="2:11" ht="21" customHeight="1">
      <c r="B35" s="16"/>
      <c r="C35" s="29"/>
      <c r="D35" s="31"/>
      <c r="E35" s="29"/>
      <c r="F35" s="15"/>
      <c r="G35" s="29"/>
      <c r="H35" s="29"/>
      <c r="I35" s="29"/>
      <c r="J35" s="29"/>
      <c r="K35" s="15"/>
    </row>
    <row r="36" spans="2:11" ht="21" customHeight="1">
      <c r="B36" s="16"/>
      <c r="C36" s="16"/>
      <c r="D36" s="17"/>
      <c r="E36" s="18"/>
      <c r="F36" s="15"/>
      <c r="G36" s="16"/>
      <c r="H36" s="16"/>
      <c r="I36" s="17"/>
      <c r="J36" s="18"/>
      <c r="K36" s="15"/>
    </row>
    <row r="37" spans="2:11" ht="21" customHeight="1">
      <c r="B37" s="16"/>
      <c r="C37" s="16"/>
      <c r="D37" s="17"/>
      <c r="E37" s="18"/>
      <c r="F37" s="15"/>
      <c r="G37" s="16"/>
      <c r="H37" s="16"/>
      <c r="I37" s="17"/>
      <c r="J37" s="18"/>
      <c r="K37" s="15"/>
    </row>
    <row r="38" spans="2:11" ht="21" customHeight="1">
      <c r="B38" s="16"/>
      <c r="C38" s="15"/>
      <c r="D38" s="19"/>
      <c r="E38" s="20"/>
      <c r="F38" s="15"/>
      <c r="G38" s="15"/>
      <c r="H38" s="15"/>
      <c r="I38" s="19"/>
      <c r="J38" s="20"/>
      <c r="K38" s="15"/>
    </row>
    <row r="39" spans="2:11" ht="21" customHeight="1">
      <c r="B39" s="16"/>
      <c r="C39" s="15"/>
      <c r="D39" s="19"/>
      <c r="E39" s="20"/>
      <c r="F39" s="15"/>
      <c r="G39" s="15"/>
      <c r="H39" s="15"/>
      <c r="I39" s="19"/>
      <c r="J39" s="20"/>
      <c r="K39" s="15"/>
    </row>
    <row r="40" spans="2:11" ht="21" customHeight="1">
      <c r="B40" s="16"/>
      <c r="C40" s="15"/>
      <c r="D40" s="19"/>
      <c r="E40" s="20"/>
      <c r="F40" s="15"/>
      <c r="G40" s="15"/>
      <c r="H40" s="15"/>
      <c r="I40" s="19"/>
      <c r="J40" s="20"/>
      <c r="K40" s="15"/>
    </row>
    <row r="41" spans="2:11" ht="21" customHeight="1">
      <c r="B41" s="16"/>
      <c r="C41" s="15"/>
      <c r="D41" s="19"/>
      <c r="E41" s="20"/>
      <c r="F41" s="15"/>
      <c r="G41" s="15"/>
      <c r="H41" s="15"/>
      <c r="I41" s="19"/>
      <c r="J41" s="20"/>
      <c r="K41" s="15"/>
    </row>
    <row r="42" spans="2:11" ht="21" customHeight="1">
      <c r="B42" s="16"/>
      <c r="C42" s="15"/>
      <c r="D42" s="19"/>
      <c r="E42" s="20"/>
      <c r="F42" s="15"/>
      <c r="G42" s="15"/>
      <c r="H42" s="15"/>
      <c r="I42" s="19"/>
      <c r="J42" s="20"/>
      <c r="K42" s="15"/>
    </row>
    <row r="43" spans="2:11" ht="21" customHeight="1">
      <c r="B43" s="16"/>
      <c r="C43" s="15"/>
      <c r="D43" s="19"/>
      <c r="E43" s="20"/>
      <c r="F43" s="15"/>
      <c r="G43" s="15"/>
      <c r="H43" s="15"/>
      <c r="I43" s="19"/>
      <c r="J43" s="20"/>
      <c r="K43" s="15"/>
    </row>
    <row r="44" spans="2:11" ht="21" customHeight="1">
      <c r="B44" s="16"/>
      <c r="C44" s="15"/>
      <c r="D44" s="19"/>
      <c r="E44" s="20"/>
      <c r="F44" s="15"/>
      <c r="G44" s="15"/>
      <c r="H44" s="15"/>
      <c r="I44" s="19"/>
      <c r="J44" s="20"/>
      <c r="K44" s="15"/>
    </row>
    <row r="45" spans="2:11" ht="21" customHeight="1">
      <c r="B45" s="16"/>
      <c r="C45" s="15"/>
      <c r="D45" s="19"/>
      <c r="E45" s="20"/>
      <c r="F45" s="15"/>
      <c r="G45" s="15"/>
      <c r="H45" s="15"/>
      <c r="I45" s="19"/>
      <c r="J45" s="20"/>
      <c r="K45" s="15"/>
    </row>
    <row r="46" spans="2:11" ht="21" customHeight="1">
      <c r="B46" s="16"/>
      <c r="C46" s="15"/>
      <c r="D46" s="19"/>
      <c r="E46" s="20"/>
      <c r="F46" s="15"/>
      <c r="G46" s="15"/>
      <c r="H46" s="15"/>
      <c r="I46" s="19"/>
      <c r="J46" s="20"/>
      <c r="K46" s="15"/>
    </row>
    <row r="47" spans="2:11" ht="21" customHeight="1">
      <c r="B47" s="16"/>
      <c r="C47" s="15"/>
      <c r="D47" s="19"/>
      <c r="E47" s="20"/>
      <c r="F47" s="15"/>
      <c r="G47" s="15"/>
      <c r="H47" s="15"/>
      <c r="I47" s="19"/>
      <c r="J47" s="20"/>
      <c r="K47" s="15"/>
    </row>
    <row r="48" spans="2:11" ht="21" customHeight="1">
      <c r="B48" s="16"/>
      <c r="C48" s="15"/>
      <c r="D48" s="19"/>
      <c r="E48" s="20"/>
      <c r="F48" s="15"/>
      <c r="G48" s="15"/>
      <c r="H48" s="15"/>
      <c r="I48" s="19"/>
      <c r="J48" s="20"/>
      <c r="K48" s="15"/>
    </row>
    <row r="49" spans="2:11" ht="21" customHeight="1">
      <c r="B49" s="16"/>
      <c r="C49" s="15"/>
      <c r="D49" s="19"/>
      <c r="E49" s="20"/>
      <c r="F49" s="15"/>
      <c r="G49" s="15"/>
      <c r="H49" s="15"/>
      <c r="I49" s="19"/>
      <c r="J49" s="20"/>
      <c r="K49" s="15"/>
    </row>
    <row r="50" spans="2:11" ht="21" customHeight="1">
      <c r="B50" s="16"/>
      <c r="C50" s="15"/>
      <c r="D50" s="19"/>
      <c r="E50" s="20"/>
      <c r="F50" s="15"/>
      <c r="G50" s="15"/>
      <c r="H50" s="19"/>
      <c r="I50" s="19"/>
      <c r="J50" s="20"/>
      <c r="K50" s="15"/>
    </row>
    <row r="51" spans="2:11" ht="21" customHeight="1">
      <c r="B51" s="16"/>
      <c r="C51" s="15"/>
      <c r="D51" s="19"/>
      <c r="E51" s="20"/>
      <c r="F51" s="15"/>
      <c r="G51" s="15"/>
      <c r="H51" s="15"/>
      <c r="I51" s="19"/>
      <c r="J51" s="20"/>
      <c r="K51" s="15"/>
    </row>
    <row r="52" spans="2:11" ht="21" customHeight="1">
      <c r="B52" s="16"/>
      <c r="C52" s="15"/>
      <c r="D52" s="19"/>
      <c r="E52" s="20"/>
      <c r="F52" s="15"/>
      <c r="G52" s="15"/>
      <c r="H52" s="15"/>
      <c r="I52" s="19"/>
      <c r="J52" s="20"/>
      <c r="K52" s="15"/>
    </row>
    <row r="53" spans="2:11" ht="21" customHeight="1">
      <c r="B53" s="16"/>
      <c r="C53" s="15"/>
      <c r="D53" s="19"/>
      <c r="E53" s="20"/>
      <c r="F53" s="15"/>
      <c r="G53" s="15"/>
      <c r="H53" s="15"/>
      <c r="I53" s="19"/>
      <c r="J53" s="20"/>
      <c r="K53" s="15"/>
    </row>
    <row r="54" spans="2:11" ht="21" customHeight="1">
      <c r="B54" s="16"/>
      <c r="C54" s="15"/>
      <c r="D54" s="19"/>
      <c r="E54" s="20"/>
      <c r="F54" s="15"/>
      <c r="G54" s="15"/>
      <c r="H54" s="15"/>
      <c r="I54" s="19"/>
      <c r="J54" s="20"/>
      <c r="K54" s="15"/>
    </row>
    <row r="55" spans="2:10" ht="21" customHeight="1">
      <c r="B55" s="16"/>
      <c r="C55" s="15"/>
      <c r="D55" s="19"/>
      <c r="E55" s="20"/>
      <c r="F55" s="15"/>
      <c r="G55" s="15"/>
      <c r="H55" s="15"/>
      <c r="I55" s="19"/>
      <c r="J55" s="20"/>
    </row>
  </sheetData>
  <sheetProtection/>
  <mergeCells count="5">
    <mergeCell ref="F3:G3"/>
    <mergeCell ref="B17:C17"/>
    <mergeCell ref="B18:C18"/>
    <mergeCell ref="B1:G1"/>
    <mergeCell ref="B2:G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5"/>
  <sheetViews>
    <sheetView zoomScalePageLayoutView="0" workbookViewId="0" topLeftCell="A4">
      <selection activeCell="I17" sqref="I17"/>
    </sheetView>
  </sheetViews>
  <sheetFormatPr defaultColWidth="9.140625" defaultRowHeight="12.75"/>
  <cols>
    <col min="1" max="1" width="7.28125" style="25" customWidth="1"/>
    <col min="2" max="2" width="20.7109375" style="1" customWidth="1"/>
    <col min="3" max="3" width="16.7109375" style="2" customWidth="1"/>
    <col min="4" max="4" width="16.7109375" style="35" customWidth="1"/>
    <col min="5" max="5" width="16.7109375" style="3" customWidth="1"/>
    <col min="6" max="6" width="13.7109375" style="1" customWidth="1"/>
    <col min="7" max="7" width="15.28125" style="1" customWidth="1"/>
    <col min="8" max="8" width="16.7109375" style="1" customWidth="1"/>
    <col min="9" max="9" width="16.7109375" style="2" customWidth="1"/>
    <col min="10" max="10" width="16.7109375" style="3" customWidth="1"/>
    <col min="11" max="16384" width="9.140625" style="1" customWidth="1"/>
  </cols>
  <sheetData>
    <row r="1" spans="1:10" ht="24.75" customHeight="1">
      <c r="A1" s="51" t="s">
        <v>29</v>
      </c>
      <c r="B1" s="51"/>
      <c r="C1" s="51"/>
      <c r="D1" s="51"/>
      <c r="E1" s="51"/>
      <c r="F1" s="51"/>
      <c r="G1" s="51"/>
      <c r="H1" s="21"/>
      <c r="I1" s="21"/>
      <c r="J1" s="21"/>
    </row>
    <row r="2" spans="1:10" ht="21" customHeight="1">
      <c r="A2" s="50" t="s">
        <v>30</v>
      </c>
      <c r="B2" s="50"/>
      <c r="C2" s="50"/>
      <c r="D2" s="50"/>
      <c r="E2" s="50"/>
      <c r="F2" s="50"/>
      <c r="G2" s="50"/>
      <c r="H2" s="44"/>
      <c r="I2" s="44"/>
      <c r="J2" s="44"/>
    </row>
    <row r="3" spans="1:11" ht="21" customHeight="1">
      <c r="A3" s="4" t="s">
        <v>10</v>
      </c>
      <c r="B3" s="4" t="s">
        <v>0</v>
      </c>
      <c r="C3" s="5" t="s">
        <v>1</v>
      </c>
      <c r="D3" s="32" t="s">
        <v>2</v>
      </c>
      <c r="E3" s="6" t="s">
        <v>6</v>
      </c>
      <c r="F3" s="49" t="s">
        <v>35</v>
      </c>
      <c r="G3" s="49"/>
      <c r="H3" s="22"/>
      <c r="I3" s="17"/>
      <c r="J3" s="18"/>
      <c r="K3" s="15"/>
    </row>
    <row r="4" spans="1:11" ht="21" customHeight="1">
      <c r="A4" s="7"/>
      <c r="B4" s="7"/>
      <c r="C4" s="8" t="s">
        <v>4</v>
      </c>
      <c r="D4" s="33" t="s">
        <v>3</v>
      </c>
      <c r="E4" s="9" t="s">
        <v>5</v>
      </c>
      <c r="F4" s="40" t="s">
        <v>15</v>
      </c>
      <c r="G4" s="40" t="s">
        <v>14</v>
      </c>
      <c r="H4" s="22"/>
      <c r="I4" s="17"/>
      <c r="J4" s="18"/>
      <c r="K4" s="15"/>
    </row>
    <row r="5" spans="1:11" ht="21" customHeight="1">
      <c r="A5" s="27">
        <v>1</v>
      </c>
      <c r="B5" s="10" t="s">
        <v>16</v>
      </c>
      <c r="C5" s="11">
        <f>ค่าไฟฟ้า57!C5+'ไฟฟ้าป.3'!C5</f>
        <v>4740</v>
      </c>
      <c r="D5" s="11">
        <f>ค่าไฟฟ้า57!D5+'ไฟฟ้าป.3'!D5</f>
        <v>498960</v>
      </c>
      <c r="E5" s="11">
        <f>ค่าไฟฟ้า57!E5+'ไฟฟ้าป.3'!E5</f>
        <v>2070482</v>
      </c>
      <c r="F5" s="41">
        <v>0</v>
      </c>
      <c r="G5" s="11">
        <v>0</v>
      </c>
      <c r="H5" s="22"/>
      <c r="I5" s="23" t="s">
        <v>7</v>
      </c>
      <c r="J5" s="24"/>
      <c r="K5" s="15"/>
    </row>
    <row r="6" spans="1:11" ht="21" customHeight="1">
      <c r="A6" s="27">
        <v>2</v>
      </c>
      <c r="B6" s="10" t="s">
        <v>17</v>
      </c>
      <c r="C6" s="11">
        <f>ค่าไฟฟ้า57!C6+'ไฟฟ้าป.3'!C6</f>
        <v>5520</v>
      </c>
      <c r="D6" s="11">
        <f>ค่าไฟฟ้า57!D6+'ไฟฟ้าป.3'!D6</f>
        <v>707480</v>
      </c>
      <c r="E6" s="11">
        <f>ค่าไฟฟ้า57!E6+'ไฟฟ้าป.3'!E6</f>
        <v>2906450.8899999997</v>
      </c>
      <c r="F6" s="41">
        <f aca="true" t="shared" si="0" ref="F6:G8">D6-D5</f>
        <v>208520</v>
      </c>
      <c r="G6" s="11">
        <f t="shared" si="0"/>
        <v>835968.8899999997</v>
      </c>
      <c r="H6" s="22"/>
      <c r="I6" s="23"/>
      <c r="J6" s="24"/>
      <c r="K6" s="15"/>
    </row>
    <row r="7" spans="1:11" ht="21" customHeight="1">
      <c r="A7" s="27">
        <v>3</v>
      </c>
      <c r="B7" s="10" t="s">
        <v>18</v>
      </c>
      <c r="C7" s="11">
        <f>ค่าไฟฟ้า57!C7+'ไฟฟ้าป.3'!C7</f>
        <v>4988</v>
      </c>
      <c r="D7" s="11">
        <f>ค่าไฟฟ้า57!D7+'ไฟฟ้าป.3'!D7</f>
        <v>410856</v>
      </c>
      <c r="E7" s="11">
        <f>ค่าไฟฟ้า57!E7+'ไฟฟ้าป.3'!E7</f>
        <v>2215692.61</v>
      </c>
      <c r="F7" s="41">
        <f t="shared" si="0"/>
        <v>-296624</v>
      </c>
      <c r="G7" s="11">
        <f t="shared" si="0"/>
        <v>-690758.2799999998</v>
      </c>
      <c r="H7" s="22"/>
      <c r="I7" s="23"/>
      <c r="J7" s="24"/>
      <c r="K7" s="15"/>
    </row>
    <row r="8" spans="1:11" ht="21" customHeight="1">
      <c r="A8" s="27">
        <v>4</v>
      </c>
      <c r="B8" s="10" t="s">
        <v>19</v>
      </c>
      <c r="C8" s="11">
        <f>ค่าไฟฟ้า57!C8+'ไฟฟ้าป.3'!C8</f>
        <v>4456</v>
      </c>
      <c r="D8" s="11">
        <f>ค่าไฟฟ้า57!D8+'ไฟฟ้าป.3'!D8</f>
        <v>561800</v>
      </c>
      <c r="E8" s="11">
        <f>ค่าไฟฟ้า57!E8+'ไฟฟ้าป.3'!E8</f>
        <v>2377283.92</v>
      </c>
      <c r="F8" s="41">
        <f t="shared" si="0"/>
        <v>150944</v>
      </c>
      <c r="G8" s="11">
        <f t="shared" si="0"/>
        <v>161591.31000000006</v>
      </c>
      <c r="H8" s="22"/>
      <c r="I8" s="23"/>
      <c r="J8" s="24"/>
      <c r="K8" s="15"/>
    </row>
    <row r="9" spans="1:11" ht="21" customHeight="1">
      <c r="A9" s="27">
        <v>5</v>
      </c>
      <c r="B9" s="10" t="s">
        <v>20</v>
      </c>
      <c r="C9" s="11">
        <f>ค่าไฟฟ้า57!C9+'ไฟฟ้าป.3'!C9</f>
        <v>5268</v>
      </c>
      <c r="D9" s="11">
        <f>ค่าไฟฟ้า57!D9+'ไฟฟ้าป.3'!D9</f>
        <v>667640</v>
      </c>
      <c r="E9" s="11">
        <f>ค่าไฟฟ้า57!E9+'ไฟฟ้าป.3'!E9</f>
        <v>2780793.52</v>
      </c>
      <c r="F9" s="41">
        <f aca="true" t="shared" si="1" ref="F9:G16">D9-D8</f>
        <v>105840</v>
      </c>
      <c r="G9" s="11">
        <f t="shared" si="1"/>
        <v>403509.6000000001</v>
      </c>
      <c r="H9" s="22"/>
      <c r="I9" s="23"/>
      <c r="J9" s="24"/>
      <c r="K9" s="15"/>
    </row>
    <row r="10" spans="1:11" ht="21" customHeight="1">
      <c r="A10" s="27">
        <v>6</v>
      </c>
      <c r="B10" s="10" t="s">
        <v>21</v>
      </c>
      <c r="C10" s="11">
        <f>ค่าไฟฟ้า57!C10+'ไฟฟ้าป.3'!C10</f>
        <v>5344</v>
      </c>
      <c r="D10" s="11">
        <f>ค่าไฟฟ้า57!D10+'ไฟฟ้าป.3'!D10</f>
        <v>612920</v>
      </c>
      <c r="E10" s="11">
        <f>ค่าไฟฟ้า57!E10+'ไฟฟ้าป.3'!E10</f>
        <v>2555742.49</v>
      </c>
      <c r="F10" s="41">
        <f t="shared" si="1"/>
        <v>-54720</v>
      </c>
      <c r="G10" s="11">
        <f t="shared" si="1"/>
        <v>-225051.0299999998</v>
      </c>
      <c r="H10" s="22"/>
      <c r="I10" s="23"/>
      <c r="J10" s="24"/>
      <c r="K10" s="15"/>
    </row>
    <row r="11" spans="1:11" ht="21" customHeight="1">
      <c r="A11" s="27">
        <v>7</v>
      </c>
      <c r="B11" s="10" t="s">
        <v>22</v>
      </c>
      <c r="C11" s="11">
        <f>ค่าไฟฟ้า57!C11+'ไฟฟ้าป.3'!C11</f>
        <v>4852</v>
      </c>
      <c r="D11" s="11">
        <f>ค่าไฟฟ้า57!D11+'ไฟฟ้าป.3'!D11</f>
        <v>482720</v>
      </c>
      <c r="E11" s="11">
        <f>ค่าไฟฟ้า57!E11+'ไฟฟ้าป.3'!E11</f>
        <v>2101674.3200000003</v>
      </c>
      <c r="F11" s="41">
        <f t="shared" si="1"/>
        <v>-130200</v>
      </c>
      <c r="G11" s="11">
        <f t="shared" si="1"/>
        <v>-454068.1699999999</v>
      </c>
      <c r="H11" s="22"/>
      <c r="I11" s="23"/>
      <c r="J11" s="24"/>
      <c r="K11" s="15"/>
    </row>
    <row r="12" spans="1:11" ht="21" customHeight="1">
      <c r="A12" s="27">
        <v>8</v>
      </c>
      <c r="B12" s="10" t="s">
        <v>23</v>
      </c>
      <c r="C12" s="11">
        <f>ค่าไฟฟ้า57!C12+'ไฟฟ้าป.3'!C12</f>
        <v>4906.66</v>
      </c>
      <c r="D12" s="11">
        <f>ค่าไฟฟ้า57!D12+'ไฟฟ้าป.3'!D12</f>
        <v>501986.66</v>
      </c>
      <c r="E12" s="11">
        <f>ค่าไฟฟ้า57!E12+'ไฟฟ้าป.3'!E12</f>
        <v>2194548.83</v>
      </c>
      <c r="F12" s="41">
        <f t="shared" si="1"/>
        <v>19266.659999999974</v>
      </c>
      <c r="G12" s="11">
        <f t="shared" si="1"/>
        <v>92874.50999999978</v>
      </c>
      <c r="H12" s="22"/>
      <c r="I12" s="23"/>
      <c r="J12" s="24"/>
      <c r="K12" s="15"/>
    </row>
    <row r="13" spans="1:11" ht="21" customHeight="1">
      <c r="A13" s="27">
        <v>9</v>
      </c>
      <c r="B13" s="10" t="s">
        <v>24</v>
      </c>
      <c r="C13" s="11">
        <f>ค่าไฟฟ้า57!C13+'ไฟฟ้าป.3'!C13</f>
        <v>4494.66</v>
      </c>
      <c r="D13" s="11">
        <f>ค่าไฟฟ้า57!D13+'ไฟฟ้าป.3'!D13</f>
        <v>486946.66</v>
      </c>
      <c r="E13" s="11">
        <f>ค่าไฟฟ้า57!E13+'ไฟฟ้าป.3'!E13</f>
        <v>2152984.58</v>
      </c>
      <c r="F13" s="41">
        <f t="shared" si="1"/>
        <v>-15040</v>
      </c>
      <c r="G13" s="11">
        <f t="shared" si="1"/>
        <v>-41564.25</v>
      </c>
      <c r="H13" s="22"/>
      <c r="I13" s="23"/>
      <c r="J13" s="24"/>
      <c r="K13" s="15"/>
    </row>
    <row r="14" spans="1:11" ht="21" customHeight="1">
      <c r="A14" s="27">
        <v>10</v>
      </c>
      <c r="B14" s="39" t="s">
        <v>25</v>
      </c>
      <c r="C14" s="11">
        <f>ค่าไฟฟ้า57!C14+'ไฟฟ้าป.3'!C14</f>
        <v>5928</v>
      </c>
      <c r="D14" s="11">
        <f>ค่าไฟฟ้า57!D14+'ไฟฟ้าป.3'!D14</f>
        <v>469760</v>
      </c>
      <c r="E14" s="11">
        <f>ค่าไฟฟ้า57!E14+'ไฟฟ้าป.3'!E14</f>
        <v>1984986.1500000001</v>
      </c>
      <c r="F14" s="41">
        <f t="shared" si="1"/>
        <v>-17186.659999999974</v>
      </c>
      <c r="G14" s="11">
        <f t="shared" si="1"/>
        <v>-167998.42999999993</v>
      </c>
      <c r="H14" s="22"/>
      <c r="I14" s="19"/>
      <c r="J14" s="20"/>
      <c r="K14" s="15"/>
    </row>
    <row r="15" spans="1:11" ht="21" customHeight="1">
      <c r="A15" s="27">
        <v>11</v>
      </c>
      <c r="B15" s="10" t="s">
        <v>26</v>
      </c>
      <c r="C15" s="11">
        <f>ค่าไฟฟ้า57!C15+'ไฟฟ้าป.3'!C15</f>
        <v>4344</v>
      </c>
      <c r="D15" s="11">
        <f>ค่าไฟฟ้า57!D15+'ไฟฟ้าป.3'!D15</f>
        <v>697240</v>
      </c>
      <c r="E15" s="11">
        <f>ค่าไฟฟ้า57!E15+'ไฟฟ้าป.3'!E15</f>
        <v>2988205.05</v>
      </c>
      <c r="F15" s="41">
        <f t="shared" si="1"/>
        <v>227480</v>
      </c>
      <c r="G15" s="11">
        <f t="shared" si="1"/>
        <v>1003218.8999999997</v>
      </c>
      <c r="H15" s="22"/>
      <c r="I15" s="19"/>
      <c r="J15" s="20"/>
      <c r="K15" s="15"/>
    </row>
    <row r="16" spans="1:11" ht="21" customHeight="1">
      <c r="A16" s="27">
        <v>12</v>
      </c>
      <c r="B16" s="10" t="s">
        <v>27</v>
      </c>
      <c r="C16" s="11">
        <f>ค่าไฟฟ้า57!C16+'ไฟฟ้าป.3'!C16</f>
        <v>3949</v>
      </c>
      <c r="D16" s="11">
        <f>ค่าไฟฟ้า57!D16+'ไฟฟ้าป.3'!D16</f>
        <v>799730</v>
      </c>
      <c r="E16" s="11">
        <f>ค่าไฟฟ้า57!E16+'ไฟฟ้าป.3'!E16</f>
        <v>3398143.95</v>
      </c>
      <c r="F16" s="41">
        <f t="shared" si="1"/>
        <v>102490</v>
      </c>
      <c r="G16" s="11">
        <f t="shared" si="1"/>
        <v>409938.9000000004</v>
      </c>
      <c r="H16" s="22"/>
      <c r="I16" s="19"/>
      <c r="J16" s="20"/>
      <c r="K16" s="15"/>
    </row>
    <row r="17" spans="1:11" ht="21" customHeight="1">
      <c r="A17" s="47" t="s">
        <v>8</v>
      </c>
      <c r="B17" s="48"/>
      <c r="C17" s="13">
        <f>SUM(C5:C16)</f>
        <v>58790.32000000001</v>
      </c>
      <c r="D17" s="13">
        <f>SUM(D5:D16)</f>
        <v>6898039.32</v>
      </c>
      <c r="E17" s="13">
        <f>SUM(E5:E16)</f>
        <v>29726988.309999995</v>
      </c>
      <c r="F17" s="42">
        <f>SUM(F5:F16)</f>
        <v>300770</v>
      </c>
      <c r="G17" s="42">
        <f>SUM(G5:G16)</f>
        <v>1327661.9500000002</v>
      </c>
      <c r="H17" s="15"/>
      <c r="I17" s="19"/>
      <c r="J17" s="20"/>
      <c r="K17" s="15"/>
    </row>
    <row r="18" spans="1:11" ht="21" customHeight="1">
      <c r="A18" s="45" t="s">
        <v>9</v>
      </c>
      <c r="B18" s="46"/>
      <c r="C18" s="12">
        <f>AVERAGE(C5:C16)</f>
        <v>4899.193333333334</v>
      </c>
      <c r="D18" s="12">
        <f>AVERAGE(D5:D16)</f>
        <v>574836.61</v>
      </c>
      <c r="E18" s="12">
        <f>AVERAGE(E5:E16)</f>
        <v>2477249.025833333</v>
      </c>
      <c r="F18" s="43">
        <f>AVERAGE(F5:F16)</f>
        <v>25064.166666666668</v>
      </c>
      <c r="G18" s="43">
        <f>AVERAGE(G5:G16)</f>
        <v>110638.49583333335</v>
      </c>
      <c r="H18" s="15"/>
      <c r="I18" s="19"/>
      <c r="J18" s="20"/>
      <c r="K18" s="15"/>
    </row>
    <row r="19" spans="1:11" s="14" customFormat="1" ht="21" customHeight="1">
      <c r="A19" s="26"/>
      <c r="B19" s="15"/>
      <c r="C19" s="19"/>
      <c r="D19" s="34"/>
      <c r="E19" s="20"/>
      <c r="F19" s="15"/>
      <c r="H19" s="15"/>
      <c r="I19" s="19"/>
      <c r="J19" s="20"/>
      <c r="K19" s="15"/>
    </row>
    <row r="20" spans="1:11" s="14" customFormat="1" ht="21" customHeight="1">
      <c r="A20" s="26"/>
      <c r="B20" s="15"/>
      <c r="C20" s="19"/>
      <c r="D20" s="34"/>
      <c r="E20" s="20"/>
      <c r="F20" s="15"/>
      <c r="G20" s="15"/>
      <c r="H20" s="15"/>
      <c r="I20" s="19"/>
      <c r="J20" s="20"/>
      <c r="K20" s="15"/>
    </row>
    <row r="21" spans="1:11" s="14" customFormat="1" ht="21" customHeight="1">
      <c r="A21" s="26"/>
      <c r="B21" s="15"/>
      <c r="C21" s="19"/>
      <c r="D21" s="34"/>
      <c r="E21" s="20"/>
      <c r="F21" s="15"/>
      <c r="G21" s="15"/>
      <c r="H21" s="15"/>
      <c r="I21" s="19"/>
      <c r="J21" s="20"/>
      <c r="K21" s="15"/>
    </row>
    <row r="22" spans="1:11" s="14" customFormat="1" ht="21" customHeight="1">
      <c r="A22" s="26"/>
      <c r="B22" s="15"/>
      <c r="C22" s="19"/>
      <c r="D22" s="34"/>
      <c r="E22" s="20"/>
      <c r="F22" s="15"/>
      <c r="G22" s="15"/>
      <c r="H22" s="15"/>
      <c r="I22" s="19"/>
      <c r="J22" s="20"/>
      <c r="K22" s="15"/>
    </row>
    <row r="23" spans="1:11" s="14" customFormat="1" ht="21" customHeight="1">
      <c r="A23" s="26"/>
      <c r="B23" s="15"/>
      <c r="C23" s="19"/>
      <c r="D23" s="34"/>
      <c r="E23" s="20"/>
      <c r="F23" s="15" t="s">
        <v>7</v>
      </c>
      <c r="G23" s="15"/>
      <c r="H23" s="15"/>
      <c r="I23" s="19"/>
      <c r="J23" s="20"/>
      <c r="K23" s="15"/>
    </row>
    <row r="24" spans="1:11" s="14" customFormat="1" ht="21" customHeight="1">
      <c r="A24" s="26"/>
      <c r="B24" s="15"/>
      <c r="C24" s="19"/>
      <c r="D24" s="34"/>
      <c r="E24" s="20"/>
      <c r="F24" s="15"/>
      <c r="G24" s="15"/>
      <c r="H24" s="15"/>
      <c r="I24" s="19"/>
      <c r="J24" s="20"/>
      <c r="K24" s="15"/>
    </row>
    <row r="25" spans="1:11" s="14" customFormat="1" ht="21" customHeight="1">
      <c r="A25" s="26"/>
      <c r="B25" s="15"/>
      <c r="C25" s="19"/>
      <c r="D25" s="34"/>
      <c r="E25" s="20"/>
      <c r="F25" s="15"/>
      <c r="G25" s="15"/>
      <c r="H25" s="15"/>
      <c r="I25" s="19"/>
      <c r="J25" s="20"/>
      <c r="K25" s="15"/>
    </row>
    <row r="26" spans="1:11" s="14" customFormat="1" ht="21" customHeight="1">
      <c r="A26" s="26"/>
      <c r="B26" s="15"/>
      <c r="C26" s="19"/>
      <c r="D26" s="34"/>
      <c r="E26" s="20"/>
      <c r="F26" s="15"/>
      <c r="G26" s="15"/>
      <c r="H26" s="15"/>
      <c r="I26" s="19"/>
      <c r="J26" s="20"/>
      <c r="K26" s="15"/>
    </row>
    <row r="27" spans="1:11" s="14" customFormat="1" ht="21" customHeight="1">
      <c r="A27" s="26"/>
      <c r="B27" s="15"/>
      <c r="C27" s="19"/>
      <c r="D27" s="34"/>
      <c r="E27" s="20"/>
      <c r="F27" s="15"/>
      <c r="G27" s="15"/>
      <c r="H27" s="15"/>
      <c r="I27" s="19"/>
      <c r="J27" s="20"/>
      <c r="K27" s="15"/>
    </row>
    <row r="28" spans="1:11" s="14" customFormat="1" ht="21" customHeight="1">
      <c r="A28" s="26"/>
      <c r="B28" s="15"/>
      <c r="C28" s="19"/>
      <c r="D28" s="34"/>
      <c r="E28" s="20"/>
      <c r="F28" s="15"/>
      <c r="G28" s="15"/>
      <c r="H28" s="15"/>
      <c r="I28" s="19"/>
      <c r="J28" s="20"/>
      <c r="K28" s="15"/>
    </row>
    <row r="29" spans="6:11" ht="21" customHeight="1">
      <c r="F29" s="15"/>
      <c r="G29" s="15" t="s">
        <v>7</v>
      </c>
      <c r="H29" s="15"/>
      <c r="I29" s="19"/>
      <c r="J29" s="20"/>
      <c r="K29" s="15"/>
    </row>
    <row r="30" ht="21" customHeight="1"/>
    <row r="31" ht="21" customHeight="1">
      <c r="D31" s="35" t="s">
        <v>7</v>
      </c>
    </row>
    <row r="32" ht="21" customHeight="1"/>
    <row r="33" ht="21" customHeight="1"/>
    <row r="34" spans="1:10" ht="21" customHeight="1">
      <c r="A34" s="16"/>
      <c r="B34" s="28"/>
      <c r="C34" s="30"/>
      <c r="D34" s="36"/>
      <c r="E34" s="28"/>
      <c r="F34" s="28"/>
      <c r="G34" s="28"/>
      <c r="H34" s="28"/>
      <c r="I34" s="28"/>
      <c r="J34" s="28"/>
    </row>
    <row r="35" spans="1:11" ht="21" customHeight="1">
      <c r="A35" s="16"/>
      <c r="B35" s="29"/>
      <c r="C35" s="31"/>
      <c r="D35" s="37"/>
      <c r="E35" s="29"/>
      <c r="F35" s="15"/>
      <c r="G35" s="29"/>
      <c r="H35" s="29"/>
      <c r="I35" s="29"/>
      <c r="J35" s="29"/>
      <c r="K35" s="15"/>
    </row>
    <row r="36" spans="1:11" ht="21" customHeight="1">
      <c r="A36" s="16"/>
      <c r="B36" s="16"/>
      <c r="C36" s="17"/>
      <c r="D36" s="38"/>
      <c r="E36" s="18"/>
      <c r="F36" s="15"/>
      <c r="G36" s="16"/>
      <c r="H36" s="16"/>
      <c r="I36" s="17"/>
      <c r="J36" s="18"/>
      <c r="K36" s="15"/>
    </row>
    <row r="37" spans="1:11" ht="21" customHeight="1">
      <c r="A37" s="16"/>
      <c r="B37" s="16"/>
      <c r="C37" s="17"/>
      <c r="D37" s="38"/>
      <c r="E37" s="18"/>
      <c r="F37" s="15"/>
      <c r="G37" s="16"/>
      <c r="H37" s="16"/>
      <c r="I37" s="17"/>
      <c r="J37" s="18"/>
      <c r="K37" s="15"/>
    </row>
    <row r="38" spans="1:11" ht="21" customHeight="1">
      <c r="A38" s="16"/>
      <c r="B38" s="15"/>
      <c r="C38" s="19"/>
      <c r="D38" s="34"/>
      <c r="E38" s="20"/>
      <c r="F38" s="15"/>
      <c r="G38" s="15"/>
      <c r="H38" s="15"/>
      <c r="I38" s="19"/>
      <c r="J38" s="20"/>
      <c r="K38" s="15"/>
    </row>
    <row r="39" spans="1:11" ht="21" customHeight="1">
      <c r="A39" s="16"/>
      <c r="B39" s="15"/>
      <c r="C39" s="19"/>
      <c r="D39" s="34"/>
      <c r="E39" s="20"/>
      <c r="F39" s="15"/>
      <c r="G39" s="15"/>
      <c r="H39" s="15"/>
      <c r="I39" s="19"/>
      <c r="J39" s="20"/>
      <c r="K39" s="15"/>
    </row>
    <row r="40" spans="1:11" ht="21" customHeight="1">
      <c r="A40" s="16"/>
      <c r="B40" s="15"/>
      <c r="C40" s="19"/>
      <c r="D40" s="34"/>
      <c r="E40" s="20"/>
      <c r="F40" s="15"/>
      <c r="G40" s="15"/>
      <c r="H40" s="15"/>
      <c r="I40" s="19"/>
      <c r="J40" s="20"/>
      <c r="K40" s="15"/>
    </row>
    <row r="41" spans="1:11" ht="21" customHeight="1">
      <c r="A41" s="16"/>
      <c r="B41" s="15"/>
      <c r="C41" s="19"/>
      <c r="D41" s="34"/>
      <c r="E41" s="20"/>
      <c r="F41" s="15"/>
      <c r="G41" s="15"/>
      <c r="H41" s="15"/>
      <c r="I41" s="19"/>
      <c r="J41" s="20"/>
      <c r="K41" s="15"/>
    </row>
    <row r="42" spans="1:11" ht="21" customHeight="1">
      <c r="A42" s="16"/>
      <c r="B42" s="15"/>
      <c r="C42" s="19"/>
      <c r="D42" s="34"/>
      <c r="E42" s="20"/>
      <c r="F42" s="15"/>
      <c r="G42" s="15"/>
      <c r="H42" s="15"/>
      <c r="I42" s="19"/>
      <c r="J42" s="20"/>
      <c r="K42" s="15"/>
    </row>
    <row r="43" spans="1:11" ht="21" customHeight="1">
      <c r="A43" s="16"/>
      <c r="B43" s="15"/>
      <c r="C43" s="19"/>
      <c r="D43" s="34"/>
      <c r="E43" s="20"/>
      <c r="F43" s="15"/>
      <c r="G43" s="15"/>
      <c r="H43" s="15"/>
      <c r="I43" s="19"/>
      <c r="J43" s="20"/>
      <c r="K43" s="15"/>
    </row>
    <row r="44" spans="1:11" ht="21" customHeight="1">
      <c r="A44" s="16"/>
      <c r="B44" s="15"/>
      <c r="C44" s="19"/>
      <c r="D44" s="34"/>
      <c r="E44" s="20"/>
      <c r="F44" s="15"/>
      <c r="G44" s="15"/>
      <c r="H44" s="15"/>
      <c r="I44" s="19"/>
      <c r="J44" s="20"/>
      <c r="K44" s="15"/>
    </row>
    <row r="45" spans="1:11" ht="21" customHeight="1">
      <c r="A45" s="16"/>
      <c r="B45" s="15"/>
      <c r="C45" s="19"/>
      <c r="D45" s="34"/>
      <c r="E45" s="20"/>
      <c r="F45" s="15"/>
      <c r="G45" s="15"/>
      <c r="H45" s="15"/>
      <c r="I45" s="19"/>
      <c r="J45" s="20"/>
      <c r="K45" s="15"/>
    </row>
    <row r="46" spans="1:11" ht="21" customHeight="1">
      <c r="A46" s="16"/>
      <c r="B46" s="15"/>
      <c r="C46" s="19"/>
      <c r="D46" s="34"/>
      <c r="E46" s="20"/>
      <c r="F46" s="15"/>
      <c r="G46" s="15"/>
      <c r="H46" s="15"/>
      <c r="I46" s="19"/>
      <c r="J46" s="20"/>
      <c r="K46" s="15"/>
    </row>
    <row r="47" spans="1:11" ht="21" customHeight="1">
      <c r="A47" s="16"/>
      <c r="B47" s="15"/>
      <c r="C47" s="19"/>
      <c r="D47" s="34"/>
      <c r="E47" s="20"/>
      <c r="F47" s="15"/>
      <c r="G47" s="15"/>
      <c r="H47" s="15"/>
      <c r="I47" s="19"/>
      <c r="J47" s="20"/>
      <c r="K47" s="15"/>
    </row>
    <row r="48" spans="1:11" ht="21" customHeight="1">
      <c r="A48" s="16"/>
      <c r="B48" s="15"/>
      <c r="C48" s="19"/>
      <c r="D48" s="34"/>
      <c r="E48" s="20"/>
      <c r="F48" s="15"/>
      <c r="G48" s="15"/>
      <c r="H48" s="15"/>
      <c r="I48" s="19"/>
      <c r="J48" s="20"/>
      <c r="K48" s="15"/>
    </row>
    <row r="49" spans="1:11" ht="21" customHeight="1">
      <c r="A49" s="16"/>
      <c r="B49" s="15"/>
      <c r="C49" s="19"/>
      <c r="D49" s="34"/>
      <c r="E49" s="20"/>
      <c r="F49" s="15"/>
      <c r="G49" s="15"/>
      <c r="H49" s="15"/>
      <c r="I49" s="19"/>
      <c r="J49" s="20"/>
      <c r="K49" s="15"/>
    </row>
    <row r="50" spans="1:11" ht="21" customHeight="1">
      <c r="A50" s="16"/>
      <c r="B50" s="15"/>
      <c r="C50" s="19"/>
      <c r="D50" s="34"/>
      <c r="E50" s="20"/>
      <c r="F50" s="15"/>
      <c r="G50" s="15"/>
      <c r="H50" s="19"/>
      <c r="I50" s="19"/>
      <c r="J50" s="20"/>
      <c r="K50" s="15"/>
    </row>
    <row r="51" spans="1:11" ht="21" customHeight="1">
      <c r="A51" s="16"/>
      <c r="B51" s="15"/>
      <c r="C51" s="19"/>
      <c r="D51" s="34"/>
      <c r="E51" s="20"/>
      <c r="F51" s="15"/>
      <c r="G51" s="15"/>
      <c r="H51" s="15"/>
      <c r="I51" s="19"/>
      <c r="J51" s="20"/>
      <c r="K51" s="15"/>
    </row>
    <row r="52" spans="1:11" ht="21" customHeight="1">
      <c r="A52" s="16"/>
      <c r="B52" s="15"/>
      <c r="C52" s="19"/>
      <c r="D52" s="34"/>
      <c r="E52" s="20"/>
      <c r="F52" s="15"/>
      <c r="G52" s="15"/>
      <c r="H52" s="15"/>
      <c r="I52" s="19"/>
      <c r="J52" s="20"/>
      <c r="K52" s="15"/>
    </row>
    <row r="53" spans="1:11" ht="21" customHeight="1">
      <c r="A53" s="16"/>
      <c r="B53" s="15"/>
      <c r="C53" s="19"/>
      <c r="D53" s="34"/>
      <c r="E53" s="20"/>
      <c r="F53" s="15"/>
      <c r="G53" s="15"/>
      <c r="H53" s="15"/>
      <c r="I53" s="19"/>
      <c r="J53" s="20"/>
      <c r="K53" s="15"/>
    </row>
    <row r="54" spans="1:11" ht="21" customHeight="1">
      <c r="A54" s="16"/>
      <c r="B54" s="15"/>
      <c r="C54" s="19"/>
      <c r="D54" s="34"/>
      <c r="E54" s="20"/>
      <c r="F54" s="15"/>
      <c r="G54" s="15"/>
      <c r="H54" s="15"/>
      <c r="I54" s="19"/>
      <c r="J54" s="20"/>
      <c r="K54" s="15"/>
    </row>
    <row r="55" spans="1:10" ht="21" customHeight="1">
      <c r="A55" s="16"/>
      <c r="B55" s="15"/>
      <c r="C55" s="19"/>
      <c r="D55" s="34"/>
      <c r="E55" s="20"/>
      <c r="F55" s="15"/>
      <c r="G55" s="15"/>
      <c r="H55" s="15"/>
      <c r="I55" s="19"/>
      <c r="J55" s="20"/>
    </row>
  </sheetData>
  <sheetProtection/>
  <mergeCells count="5">
    <mergeCell ref="F3:G3"/>
    <mergeCell ref="A17:B17"/>
    <mergeCell ref="A18:B18"/>
    <mergeCell ref="A2:G2"/>
    <mergeCell ref="A1:G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K55"/>
  <sheetViews>
    <sheetView zoomScalePageLayoutView="0" workbookViewId="0" topLeftCell="A1">
      <selection activeCell="I17" sqref="I17"/>
    </sheetView>
  </sheetViews>
  <sheetFormatPr defaultColWidth="9.140625" defaultRowHeight="12.75"/>
  <cols>
    <col min="1" max="1" width="15.00390625" style="1" customWidth="1"/>
    <col min="2" max="2" width="7.28125" style="25" customWidth="1"/>
    <col min="3" max="3" width="20.7109375" style="1" customWidth="1"/>
    <col min="4" max="4" width="16.7109375" style="2" customWidth="1"/>
    <col min="5" max="5" width="16.7109375" style="3" customWidth="1"/>
    <col min="6" max="6" width="13.421875" style="1" customWidth="1"/>
    <col min="7" max="7" width="14.7109375" style="1" customWidth="1"/>
    <col min="8" max="8" width="16.7109375" style="1" customWidth="1"/>
    <col min="9" max="9" width="16.7109375" style="2" customWidth="1"/>
    <col min="10" max="10" width="16.7109375" style="3" customWidth="1"/>
    <col min="11" max="16384" width="9.140625" style="1" customWidth="1"/>
  </cols>
  <sheetData>
    <row r="1" spans="2:10" ht="24.75" customHeight="1">
      <c r="B1" s="51" t="s">
        <v>28</v>
      </c>
      <c r="C1" s="51"/>
      <c r="D1" s="51"/>
      <c r="E1" s="51"/>
      <c r="F1" s="51"/>
      <c r="G1" s="51"/>
      <c r="H1" s="21"/>
      <c r="I1" s="21"/>
      <c r="J1" s="21"/>
    </row>
    <row r="2" spans="2:10" ht="21" customHeight="1">
      <c r="B2" s="50" t="s">
        <v>30</v>
      </c>
      <c r="C2" s="50"/>
      <c r="D2" s="50"/>
      <c r="E2" s="50"/>
      <c r="F2" s="50"/>
      <c r="G2" s="50"/>
      <c r="H2" s="44"/>
      <c r="I2" s="44"/>
      <c r="J2" s="44"/>
    </row>
    <row r="3" spans="2:11" ht="21" customHeight="1">
      <c r="B3" s="4" t="s">
        <v>10</v>
      </c>
      <c r="C3" s="4" t="s">
        <v>0</v>
      </c>
      <c r="D3" s="5" t="s">
        <v>11</v>
      </c>
      <c r="E3" s="6" t="s">
        <v>6</v>
      </c>
      <c r="F3" s="49" t="s">
        <v>13</v>
      </c>
      <c r="G3" s="49"/>
      <c r="H3" s="16"/>
      <c r="I3" s="17"/>
      <c r="J3" s="18"/>
      <c r="K3" s="15"/>
    </row>
    <row r="4" spans="2:11" ht="21" customHeight="1">
      <c r="B4" s="7"/>
      <c r="C4" s="7"/>
      <c r="D4" s="8" t="s">
        <v>12</v>
      </c>
      <c r="E4" s="9" t="s">
        <v>5</v>
      </c>
      <c r="F4" s="40" t="s">
        <v>15</v>
      </c>
      <c r="G4" s="40" t="s">
        <v>14</v>
      </c>
      <c r="H4" s="16"/>
      <c r="I4" s="17"/>
      <c r="J4" s="18"/>
      <c r="K4" s="15"/>
    </row>
    <row r="5" spans="2:11" ht="21" customHeight="1">
      <c r="B5" s="27">
        <v>1</v>
      </c>
      <c r="C5" s="10" t="s">
        <v>16</v>
      </c>
      <c r="D5" s="11">
        <f>ค่าประปา57!D5+'ประปา ป.3'!D5</f>
        <v>24861000</v>
      </c>
      <c r="E5" s="11">
        <f>ค่าประปา57!E5+'ประปา ป.3'!E5</f>
        <v>742417.36</v>
      </c>
      <c r="F5" s="41"/>
      <c r="G5" s="11"/>
      <c r="H5" s="22"/>
      <c r="I5" s="23"/>
      <c r="J5" s="24"/>
      <c r="K5" s="15"/>
    </row>
    <row r="6" spans="2:11" ht="21" customHeight="1">
      <c r="B6" s="27">
        <v>2</v>
      </c>
      <c r="C6" s="10" t="s">
        <v>17</v>
      </c>
      <c r="D6" s="11">
        <f>ค่าประปา57!D6+'ประปา ป.3'!D6</f>
        <v>17218000</v>
      </c>
      <c r="E6" s="11">
        <f>ค่าประปา57!E6+'ประปา ป.3'!E6</f>
        <v>513433.08</v>
      </c>
      <c r="F6" s="41">
        <f>D6-D5</f>
        <v>-7643000</v>
      </c>
      <c r="G6" s="11">
        <f>E6-E5</f>
        <v>-228984.27999999997</v>
      </c>
      <c r="H6" s="22"/>
      <c r="I6" s="23"/>
      <c r="J6" s="24"/>
      <c r="K6" s="15"/>
    </row>
    <row r="7" spans="2:11" ht="21" customHeight="1">
      <c r="B7" s="27">
        <v>3</v>
      </c>
      <c r="C7" s="10" t="s">
        <v>18</v>
      </c>
      <c r="D7" s="11">
        <f>ค่าประปา57!D7+'ประปา ป.3'!D7</f>
        <v>23714000</v>
      </c>
      <c r="E7" s="11">
        <f>ค่าประปา57!E7+'ประปา ป.3'!E7</f>
        <v>708053.24</v>
      </c>
      <c r="F7" s="41">
        <f aca="true" t="shared" si="0" ref="F7:G16">D7-D6</f>
        <v>6496000</v>
      </c>
      <c r="G7" s="11">
        <f t="shared" si="0"/>
        <v>194620.15999999997</v>
      </c>
      <c r="H7" s="22"/>
      <c r="I7" s="23"/>
      <c r="J7" s="24"/>
      <c r="K7" s="15"/>
    </row>
    <row r="8" spans="2:11" ht="21" customHeight="1">
      <c r="B8" s="27">
        <v>4</v>
      </c>
      <c r="C8" s="10" t="s">
        <v>19</v>
      </c>
      <c r="D8" s="11">
        <f>ค่าประปา57!D8+'ประปา ป.3'!D8</f>
        <v>23552000</v>
      </c>
      <c r="E8" s="11">
        <f>ค่าประปา57!E8+'ประปา ป.3'!E8</f>
        <v>703199.72</v>
      </c>
      <c r="F8" s="41">
        <f t="shared" si="0"/>
        <v>-162000</v>
      </c>
      <c r="G8" s="11">
        <f t="shared" si="0"/>
        <v>-4853.520000000019</v>
      </c>
      <c r="H8" s="22"/>
      <c r="I8" s="23"/>
      <c r="J8" s="24"/>
      <c r="K8" s="15"/>
    </row>
    <row r="9" spans="2:11" ht="21" customHeight="1">
      <c r="B9" s="27">
        <v>5</v>
      </c>
      <c r="C9" s="10" t="s">
        <v>20</v>
      </c>
      <c r="D9" s="11">
        <f>ค่าประปา57!D9+'ประปา ป.3'!D9</f>
        <v>25271000</v>
      </c>
      <c r="E9" s="11">
        <f>ค่าประปา57!E9+'ประปา ป.3'!E9</f>
        <v>754700.96</v>
      </c>
      <c r="F9" s="41">
        <f t="shared" si="0"/>
        <v>1719000</v>
      </c>
      <c r="G9" s="11">
        <f t="shared" si="0"/>
        <v>51501.23999999999</v>
      </c>
      <c r="H9" s="22"/>
      <c r="I9" s="23"/>
      <c r="J9" s="24"/>
      <c r="K9" s="15"/>
    </row>
    <row r="10" spans="2:11" ht="21" customHeight="1">
      <c r="B10" s="27">
        <v>6</v>
      </c>
      <c r="C10" s="10" t="s">
        <v>21</v>
      </c>
      <c r="D10" s="11">
        <f>ค่าประปา57!D10+'ประปา ป.3'!D10</f>
        <v>25687000</v>
      </c>
      <c r="E10" s="11">
        <f>ค่าประปา57!E10+'ประปา ป.3'!E10</f>
        <v>767164.3200000001</v>
      </c>
      <c r="F10" s="41">
        <f t="shared" si="0"/>
        <v>416000</v>
      </c>
      <c r="G10" s="11">
        <f t="shared" si="0"/>
        <v>12463.360000000102</v>
      </c>
      <c r="H10" s="22"/>
      <c r="I10" s="23"/>
      <c r="J10" s="24"/>
      <c r="K10" s="15"/>
    </row>
    <row r="11" spans="2:11" ht="21" customHeight="1">
      <c r="B11" s="27">
        <v>7</v>
      </c>
      <c r="C11" s="10" t="s">
        <v>22</v>
      </c>
      <c r="D11" s="11">
        <f>ค่าประปา57!D11+'ประปา ป.3'!D11</f>
        <v>20230000</v>
      </c>
      <c r="E11" s="11">
        <f>ค่าประปา57!E11+'ประปา ป.3'!E11</f>
        <v>603672.6000000001</v>
      </c>
      <c r="F11" s="41">
        <f t="shared" si="0"/>
        <v>-5457000</v>
      </c>
      <c r="G11" s="11">
        <f t="shared" si="0"/>
        <v>-163491.71999999997</v>
      </c>
      <c r="H11" s="22" t="s">
        <v>7</v>
      </c>
      <c r="I11" s="23"/>
      <c r="J11" s="24"/>
      <c r="K11" s="15"/>
    </row>
    <row r="12" spans="2:11" ht="21" customHeight="1">
      <c r="B12" s="27">
        <v>8</v>
      </c>
      <c r="C12" s="10" t="s">
        <v>23</v>
      </c>
      <c r="D12" s="11">
        <f>ค่าประปา57!D12+'ประปา ป.3'!D12</f>
        <v>9893000</v>
      </c>
      <c r="E12" s="11">
        <f>ค่าประปา57!E12+'ประปา ป.3'!E12</f>
        <v>294069.6</v>
      </c>
      <c r="F12" s="41">
        <f t="shared" si="0"/>
        <v>-10337000</v>
      </c>
      <c r="G12" s="11">
        <f t="shared" si="0"/>
        <v>-309603.0000000001</v>
      </c>
      <c r="H12" s="22"/>
      <c r="I12" s="23"/>
      <c r="J12" s="24"/>
      <c r="K12" s="15"/>
    </row>
    <row r="13" spans="2:11" ht="21" customHeight="1">
      <c r="B13" s="27">
        <v>9</v>
      </c>
      <c r="C13" s="10" t="s">
        <v>24</v>
      </c>
      <c r="D13" s="11">
        <f>ค่าประปา57!D13+'ประปา ป.3'!D13</f>
        <v>9617000</v>
      </c>
      <c r="E13" s="11">
        <f>ค่าประปา57!E13+'ประปา ป.3'!E13</f>
        <v>285939.52</v>
      </c>
      <c r="F13" s="41">
        <f t="shared" si="0"/>
        <v>-276000</v>
      </c>
      <c r="G13" s="11">
        <f t="shared" si="0"/>
        <v>-8130.079999999958</v>
      </c>
      <c r="H13" s="22"/>
      <c r="I13" s="23"/>
      <c r="J13" s="24"/>
      <c r="K13" s="15"/>
    </row>
    <row r="14" spans="2:11" ht="21" customHeight="1">
      <c r="B14" s="27">
        <v>10</v>
      </c>
      <c r="C14" s="39" t="s">
        <v>25</v>
      </c>
      <c r="D14" s="11">
        <f>ค่าประปา57!D14+'ประปา ป.3'!D14</f>
        <v>9061000</v>
      </c>
      <c r="E14" s="11">
        <f>ค่าประปา57!E14+'ประปา ป.3'!E14</f>
        <v>269480.78</v>
      </c>
      <c r="F14" s="41">
        <f t="shared" si="0"/>
        <v>-556000</v>
      </c>
      <c r="G14" s="11">
        <f t="shared" si="0"/>
        <v>-16458.73999999999</v>
      </c>
      <c r="H14" s="15"/>
      <c r="I14" s="19"/>
      <c r="J14" s="20"/>
      <c r="K14" s="15"/>
    </row>
    <row r="15" spans="2:11" ht="21" customHeight="1">
      <c r="B15" s="27">
        <v>11</v>
      </c>
      <c r="C15" s="10" t="s">
        <v>26</v>
      </c>
      <c r="D15" s="11">
        <f>ค่าประปา57!D15+'ประปา ป.3'!D15</f>
        <v>10582000</v>
      </c>
      <c r="E15" s="11">
        <f>ค่าประปา57!E15+'ประปา ป.3'!E15</f>
        <v>315040.52999999997</v>
      </c>
      <c r="F15" s="41">
        <f t="shared" si="0"/>
        <v>1521000</v>
      </c>
      <c r="G15" s="11">
        <f t="shared" si="0"/>
        <v>45559.74999999994</v>
      </c>
      <c r="H15" s="15"/>
      <c r="I15" s="19"/>
      <c r="J15" s="20"/>
      <c r="K15" s="15"/>
    </row>
    <row r="16" spans="2:11" ht="21" customHeight="1">
      <c r="B16" s="27">
        <v>12</v>
      </c>
      <c r="C16" s="10" t="s">
        <v>27</v>
      </c>
      <c r="D16" s="11">
        <f>ค่าประปา57!D16+'ประปา ป.3'!D16</f>
        <v>21060420</v>
      </c>
      <c r="E16" s="11">
        <f>ค่าประปา57!E16+'ประปา ป.3'!E16</f>
        <v>666858.24</v>
      </c>
      <c r="F16" s="41">
        <f t="shared" si="0"/>
        <v>10478420</v>
      </c>
      <c r="G16" s="11">
        <f t="shared" si="0"/>
        <v>351817.71</v>
      </c>
      <c r="H16" s="15"/>
      <c r="I16" s="19"/>
      <c r="J16" s="20"/>
      <c r="K16" s="15"/>
    </row>
    <row r="17" spans="2:11" ht="21" customHeight="1">
      <c r="B17" s="47" t="s">
        <v>8</v>
      </c>
      <c r="C17" s="48"/>
      <c r="D17" s="13">
        <f>SUM(D5:D16)</f>
        <v>220746420</v>
      </c>
      <c r="E17" s="13">
        <f>SUM(E5:E16)</f>
        <v>6624029.949999999</v>
      </c>
      <c r="F17" s="42">
        <f>SUM(F5:F16)</f>
        <v>-3800580</v>
      </c>
      <c r="G17" s="42">
        <f>SUM(G5:G16)</f>
        <v>-75559.12</v>
      </c>
      <c r="H17" s="15"/>
      <c r="I17" s="19"/>
      <c r="J17" s="20"/>
      <c r="K17" s="15"/>
    </row>
    <row r="18" spans="2:11" ht="21" customHeight="1">
      <c r="B18" s="45" t="s">
        <v>9</v>
      </c>
      <c r="C18" s="46"/>
      <c r="D18" s="12">
        <f>AVERAGE(D5:D16)</f>
        <v>18395535</v>
      </c>
      <c r="E18" s="12">
        <f>AVERAGE(E5:E16)</f>
        <v>552002.4958333332</v>
      </c>
      <c r="F18" s="43">
        <f>AVERAGE(F5:F16)</f>
        <v>-345507.2727272727</v>
      </c>
      <c r="G18" s="43">
        <f>AVERAGE(G5:G16)</f>
        <v>-6869.010909090909</v>
      </c>
      <c r="H18" s="15"/>
      <c r="I18" s="19"/>
      <c r="J18" s="20"/>
      <c r="K18" s="15"/>
    </row>
    <row r="19" spans="2:11" s="14" customFormat="1" ht="21" customHeight="1">
      <c r="B19" s="26"/>
      <c r="C19" s="15"/>
      <c r="D19" s="19"/>
      <c r="E19" s="20"/>
      <c r="F19" s="15"/>
      <c r="G19" s="15"/>
      <c r="H19" s="15"/>
      <c r="I19" s="19"/>
      <c r="J19" s="20"/>
      <c r="K19" s="15"/>
    </row>
    <row r="20" spans="2:11" s="14" customFormat="1" ht="21" customHeight="1">
      <c r="B20" s="26"/>
      <c r="C20" s="15"/>
      <c r="D20" s="19"/>
      <c r="E20" s="20"/>
      <c r="F20" s="15"/>
      <c r="G20" s="15"/>
      <c r="H20" s="15"/>
      <c r="I20" s="19"/>
      <c r="J20" s="20"/>
      <c r="K20" s="15"/>
    </row>
    <row r="21" spans="2:11" s="14" customFormat="1" ht="21" customHeight="1">
      <c r="B21" s="26"/>
      <c r="C21" s="15"/>
      <c r="D21" s="19"/>
      <c r="E21" s="20"/>
      <c r="F21" s="15"/>
      <c r="G21" s="15"/>
      <c r="H21" s="15"/>
      <c r="I21" s="19"/>
      <c r="J21" s="20"/>
      <c r="K21" s="15"/>
    </row>
    <row r="22" spans="2:11" s="14" customFormat="1" ht="21" customHeight="1">
      <c r="B22" s="26"/>
      <c r="C22" s="15"/>
      <c r="D22" s="19"/>
      <c r="E22" s="20"/>
      <c r="F22" s="15"/>
      <c r="G22" s="15"/>
      <c r="H22" s="15"/>
      <c r="I22" s="19"/>
      <c r="J22" s="20"/>
      <c r="K22" s="15"/>
    </row>
    <row r="23" spans="2:11" s="14" customFormat="1" ht="21" customHeight="1">
      <c r="B23" s="26"/>
      <c r="C23" s="15"/>
      <c r="D23" s="19"/>
      <c r="E23" s="20"/>
      <c r="F23" s="15"/>
      <c r="G23" s="15"/>
      <c r="H23" s="15"/>
      <c r="I23" s="19"/>
      <c r="J23" s="20"/>
      <c r="K23" s="15"/>
    </row>
    <row r="24" spans="2:11" s="14" customFormat="1" ht="21" customHeight="1">
      <c r="B24" s="26"/>
      <c r="C24" s="15"/>
      <c r="D24" s="19"/>
      <c r="E24" s="20"/>
      <c r="F24" s="15"/>
      <c r="G24" s="15"/>
      <c r="H24" s="15"/>
      <c r="I24" s="19"/>
      <c r="J24" s="20"/>
      <c r="K24" s="15"/>
    </row>
    <row r="25" spans="2:11" s="14" customFormat="1" ht="21" customHeight="1">
      <c r="B25" s="26"/>
      <c r="C25" s="15"/>
      <c r="D25" s="19"/>
      <c r="E25" s="20"/>
      <c r="F25" s="15"/>
      <c r="G25" s="15"/>
      <c r="H25" s="15"/>
      <c r="I25" s="19"/>
      <c r="J25" s="20"/>
      <c r="K25" s="15"/>
    </row>
    <row r="26" spans="2:11" s="14" customFormat="1" ht="21" customHeight="1">
      <c r="B26" s="26"/>
      <c r="C26" s="15"/>
      <c r="D26" s="19"/>
      <c r="E26" s="20"/>
      <c r="F26" s="15"/>
      <c r="G26" s="15"/>
      <c r="H26" s="15"/>
      <c r="I26" s="19"/>
      <c r="J26" s="20"/>
      <c r="K26" s="15"/>
    </row>
    <row r="27" spans="2:11" s="14" customFormat="1" ht="21" customHeight="1">
      <c r="B27" s="26"/>
      <c r="C27" s="15"/>
      <c r="D27" s="19"/>
      <c r="E27" s="20"/>
      <c r="F27" s="15"/>
      <c r="G27" s="15"/>
      <c r="H27" s="15"/>
      <c r="I27" s="19"/>
      <c r="J27" s="20"/>
      <c r="K27" s="15"/>
    </row>
    <row r="28" spans="2:11" s="14" customFormat="1" ht="21" customHeight="1">
      <c r="B28" s="26"/>
      <c r="C28" s="15"/>
      <c r="D28" s="19"/>
      <c r="E28" s="20"/>
      <c r="F28" s="15"/>
      <c r="G28" s="15"/>
      <c r="H28" s="15"/>
      <c r="I28" s="19"/>
      <c r="J28" s="20"/>
      <c r="K28" s="15"/>
    </row>
    <row r="29" spans="6:11" ht="21" customHeight="1">
      <c r="F29" s="15"/>
      <c r="G29" s="15" t="s">
        <v>7</v>
      </c>
      <c r="H29" s="15"/>
      <c r="I29" s="19"/>
      <c r="J29" s="20"/>
      <c r="K29" s="15"/>
    </row>
    <row r="30" ht="21" customHeight="1"/>
    <row r="31" ht="21" customHeight="1"/>
    <row r="32" ht="21" customHeight="1"/>
    <row r="33" ht="21" customHeight="1"/>
    <row r="34" spans="2:10" ht="21" customHeight="1">
      <c r="B34" s="16"/>
      <c r="C34" s="28"/>
      <c r="D34" s="30"/>
      <c r="E34" s="28"/>
      <c r="F34" s="28"/>
      <c r="G34" s="28"/>
      <c r="H34" s="28"/>
      <c r="I34" s="28"/>
      <c r="J34" s="28"/>
    </row>
    <row r="35" spans="2:11" ht="21" customHeight="1">
      <c r="B35" s="16"/>
      <c r="C35" s="29"/>
      <c r="D35" s="31"/>
      <c r="E35" s="29"/>
      <c r="F35" s="15"/>
      <c r="G35" s="29"/>
      <c r="H35" s="29"/>
      <c r="I35" s="29"/>
      <c r="J35" s="29"/>
      <c r="K35" s="15"/>
    </row>
    <row r="36" spans="2:11" ht="21" customHeight="1">
      <c r="B36" s="16"/>
      <c r="C36" s="16"/>
      <c r="D36" s="17"/>
      <c r="E36" s="18"/>
      <c r="F36" s="15"/>
      <c r="G36" s="16"/>
      <c r="H36" s="16"/>
      <c r="I36" s="17"/>
      <c r="J36" s="18"/>
      <c r="K36" s="15"/>
    </row>
    <row r="37" spans="2:11" ht="21" customHeight="1">
      <c r="B37" s="16"/>
      <c r="C37" s="16"/>
      <c r="D37" s="17"/>
      <c r="E37" s="18"/>
      <c r="F37" s="15"/>
      <c r="G37" s="16"/>
      <c r="H37" s="16"/>
      <c r="I37" s="17"/>
      <c r="J37" s="18"/>
      <c r="K37" s="15"/>
    </row>
    <row r="38" spans="2:11" ht="21" customHeight="1">
      <c r="B38" s="16"/>
      <c r="C38" s="15"/>
      <c r="D38" s="19"/>
      <c r="E38" s="20"/>
      <c r="F38" s="15"/>
      <c r="G38" s="15"/>
      <c r="H38" s="15"/>
      <c r="I38" s="19"/>
      <c r="J38" s="20"/>
      <c r="K38" s="15"/>
    </row>
    <row r="39" spans="2:11" ht="21" customHeight="1">
      <c r="B39" s="16"/>
      <c r="C39" s="15"/>
      <c r="D39" s="19"/>
      <c r="E39" s="20"/>
      <c r="F39" s="15"/>
      <c r="G39" s="15"/>
      <c r="H39" s="15"/>
      <c r="I39" s="19"/>
      <c r="J39" s="20"/>
      <c r="K39" s="15"/>
    </row>
    <row r="40" spans="2:11" ht="21" customHeight="1">
      <c r="B40" s="16"/>
      <c r="C40" s="15"/>
      <c r="D40" s="19"/>
      <c r="E40" s="20"/>
      <c r="F40" s="15"/>
      <c r="G40" s="15"/>
      <c r="H40" s="15"/>
      <c r="I40" s="19"/>
      <c r="J40" s="20"/>
      <c r="K40" s="15"/>
    </row>
    <row r="41" spans="2:11" ht="21" customHeight="1">
      <c r="B41" s="16"/>
      <c r="C41" s="15"/>
      <c r="D41" s="19"/>
      <c r="E41" s="20"/>
      <c r="F41" s="15"/>
      <c r="G41" s="15"/>
      <c r="H41" s="15"/>
      <c r="I41" s="19"/>
      <c r="J41" s="20"/>
      <c r="K41" s="15"/>
    </row>
    <row r="42" spans="2:11" ht="21" customHeight="1">
      <c r="B42" s="16"/>
      <c r="C42" s="15"/>
      <c r="D42" s="19"/>
      <c r="E42" s="20"/>
      <c r="F42" s="15"/>
      <c r="G42" s="15"/>
      <c r="H42" s="15"/>
      <c r="I42" s="19"/>
      <c r="J42" s="20"/>
      <c r="K42" s="15"/>
    </row>
    <row r="43" spans="2:11" ht="21" customHeight="1">
      <c r="B43" s="16"/>
      <c r="C43" s="15"/>
      <c r="D43" s="19"/>
      <c r="E43" s="20"/>
      <c r="F43" s="15"/>
      <c r="G43" s="15"/>
      <c r="H43" s="15"/>
      <c r="I43" s="19"/>
      <c r="J43" s="20"/>
      <c r="K43" s="15"/>
    </row>
    <row r="44" spans="2:11" ht="21" customHeight="1">
      <c r="B44" s="16"/>
      <c r="C44" s="15"/>
      <c r="D44" s="19"/>
      <c r="E44" s="20"/>
      <c r="F44" s="15"/>
      <c r="G44" s="15"/>
      <c r="H44" s="15"/>
      <c r="I44" s="19"/>
      <c r="J44" s="20"/>
      <c r="K44" s="15"/>
    </row>
    <row r="45" spans="2:11" ht="21" customHeight="1">
      <c r="B45" s="16"/>
      <c r="C45" s="15"/>
      <c r="D45" s="19"/>
      <c r="E45" s="20"/>
      <c r="F45" s="15"/>
      <c r="G45" s="15"/>
      <c r="H45" s="15"/>
      <c r="I45" s="19"/>
      <c r="J45" s="20"/>
      <c r="K45" s="15"/>
    </row>
    <row r="46" spans="2:11" ht="21" customHeight="1">
      <c r="B46" s="16"/>
      <c r="C46" s="15"/>
      <c r="D46" s="19"/>
      <c r="E46" s="20"/>
      <c r="F46" s="15"/>
      <c r="G46" s="15"/>
      <c r="H46" s="15"/>
      <c r="I46" s="19"/>
      <c r="J46" s="20"/>
      <c r="K46" s="15"/>
    </row>
    <row r="47" spans="2:11" ht="21" customHeight="1">
      <c r="B47" s="16"/>
      <c r="C47" s="15"/>
      <c r="D47" s="19"/>
      <c r="E47" s="20"/>
      <c r="F47" s="15"/>
      <c r="G47" s="15"/>
      <c r="H47" s="15"/>
      <c r="I47" s="19"/>
      <c r="J47" s="20"/>
      <c r="K47" s="15"/>
    </row>
    <row r="48" spans="2:11" ht="21" customHeight="1">
      <c r="B48" s="16"/>
      <c r="C48" s="15"/>
      <c r="D48" s="19"/>
      <c r="E48" s="20"/>
      <c r="F48" s="15"/>
      <c r="G48" s="15"/>
      <c r="H48" s="15"/>
      <c r="I48" s="19"/>
      <c r="J48" s="20"/>
      <c r="K48" s="15"/>
    </row>
    <row r="49" spans="2:11" ht="21" customHeight="1">
      <c r="B49" s="16"/>
      <c r="C49" s="15"/>
      <c r="D49" s="19"/>
      <c r="E49" s="20"/>
      <c r="F49" s="15"/>
      <c r="G49" s="15"/>
      <c r="H49" s="15"/>
      <c r="I49" s="19"/>
      <c r="J49" s="20"/>
      <c r="K49" s="15"/>
    </row>
    <row r="50" spans="2:11" ht="21" customHeight="1">
      <c r="B50" s="16"/>
      <c r="C50" s="15"/>
      <c r="D50" s="19"/>
      <c r="E50" s="20"/>
      <c r="F50" s="15"/>
      <c r="G50" s="15"/>
      <c r="H50" s="19"/>
      <c r="I50" s="19"/>
      <c r="J50" s="20"/>
      <c r="K50" s="15"/>
    </row>
    <row r="51" spans="2:11" ht="21" customHeight="1">
      <c r="B51" s="16"/>
      <c r="C51" s="15"/>
      <c r="D51" s="19"/>
      <c r="E51" s="20"/>
      <c r="F51" s="15"/>
      <c r="G51" s="15"/>
      <c r="H51" s="15"/>
      <c r="I51" s="19"/>
      <c r="J51" s="20"/>
      <c r="K51" s="15"/>
    </row>
    <row r="52" spans="2:11" ht="21" customHeight="1">
      <c r="B52" s="16"/>
      <c r="C52" s="15"/>
      <c r="D52" s="19"/>
      <c r="E52" s="20"/>
      <c r="F52" s="15"/>
      <c r="G52" s="15"/>
      <c r="H52" s="15"/>
      <c r="I52" s="19"/>
      <c r="J52" s="20"/>
      <c r="K52" s="15"/>
    </row>
    <row r="53" spans="2:11" ht="21" customHeight="1">
      <c r="B53" s="16"/>
      <c r="C53" s="15"/>
      <c r="D53" s="19"/>
      <c r="E53" s="20"/>
      <c r="F53" s="15"/>
      <c r="G53" s="15"/>
      <c r="H53" s="15"/>
      <c r="I53" s="19"/>
      <c r="J53" s="20"/>
      <c r="K53" s="15"/>
    </row>
    <row r="54" spans="2:11" ht="21" customHeight="1">
      <c r="B54" s="16"/>
      <c r="C54" s="15"/>
      <c r="D54" s="19"/>
      <c r="E54" s="20"/>
      <c r="F54" s="15"/>
      <c r="G54" s="15"/>
      <c r="H54" s="15"/>
      <c r="I54" s="19"/>
      <c r="J54" s="20"/>
      <c r="K54" s="15"/>
    </row>
    <row r="55" spans="2:10" ht="21" customHeight="1">
      <c r="B55" s="16"/>
      <c r="C55" s="15"/>
      <c r="D55" s="19"/>
      <c r="E55" s="20"/>
      <c r="F55" s="15"/>
      <c r="G55" s="15"/>
      <c r="H55" s="15"/>
      <c r="I55" s="19"/>
      <c r="J55" s="20"/>
    </row>
  </sheetData>
  <sheetProtection/>
  <mergeCells count="5">
    <mergeCell ref="F3:G3"/>
    <mergeCell ref="B17:C17"/>
    <mergeCell ref="B18:C18"/>
    <mergeCell ref="B2:G2"/>
    <mergeCell ref="B1:G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L16" sqref="L16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nonn</dc:creator>
  <cp:keywords/>
  <dc:description/>
  <cp:lastModifiedBy>Windows User</cp:lastModifiedBy>
  <cp:lastPrinted>2014-07-16T22:18:11Z</cp:lastPrinted>
  <dcterms:created xsi:type="dcterms:W3CDTF">2004-07-13T02:24:15Z</dcterms:created>
  <dcterms:modified xsi:type="dcterms:W3CDTF">2017-01-18T03:55:28Z</dcterms:modified>
  <cp:category/>
  <cp:version/>
  <cp:contentType/>
  <cp:contentStatus/>
</cp:coreProperties>
</file>