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20730" windowHeight="10950"/>
  </bookViews>
  <sheets>
    <sheet name="63" sheetId="2" r:id="rId1"/>
    <sheet name="รายการคำนวณ" sheetId="3" r:id="rId2"/>
    <sheet name="ข้อมูลแอร์ส่วนกลาง" sheetId="4" r:id="rId3"/>
    <sheet name="แอร์หอพัก" sheetId="5" r:id="rId4"/>
  </sheets>
  <calcPr calcId="145621"/>
</workbook>
</file>

<file path=xl/calcChain.xml><?xml version="1.0" encoding="utf-8"?>
<calcChain xmlns="http://schemas.openxmlformats.org/spreadsheetml/2006/main">
  <c r="C6" i="3" l="1"/>
  <c r="B8" i="5"/>
  <c r="B12" i="5"/>
  <c r="C5" i="3"/>
  <c r="E217" i="4"/>
  <c r="E218" i="4"/>
  <c r="E219" i="4"/>
  <c r="E220" i="4"/>
  <c r="E221" i="4"/>
  <c r="E222" i="4"/>
  <c r="E223" i="4"/>
  <c r="E175" i="4"/>
  <c r="E176" i="4"/>
  <c r="E177" i="4"/>
  <c r="E17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K6" i="3" l="1"/>
  <c r="K5" i="3"/>
  <c r="I6" i="3"/>
  <c r="G6" i="3"/>
  <c r="B14" i="5"/>
  <c r="F6" i="3"/>
  <c r="H6" i="3" l="1"/>
  <c r="C7" i="2" s="1"/>
  <c r="E174" i="4"/>
  <c r="C9" i="5"/>
  <c r="B9" i="5"/>
  <c r="L6" i="3" l="1"/>
  <c r="N6" i="3" s="1"/>
  <c r="J7" i="2" s="1"/>
  <c r="J15" i="4"/>
  <c r="J16" i="4"/>
  <c r="J17" i="4"/>
  <c r="J18" i="4"/>
  <c r="J19" i="4"/>
  <c r="J20" i="4"/>
  <c r="J21" i="4"/>
  <c r="J22" i="4"/>
  <c r="J4" i="4"/>
  <c r="J5" i="4"/>
  <c r="J6" i="4"/>
  <c r="J7" i="4"/>
  <c r="J8" i="4"/>
  <c r="J9" i="4"/>
  <c r="J10" i="4"/>
  <c r="J11" i="4"/>
  <c r="J12" i="4"/>
  <c r="J13" i="4"/>
  <c r="J14" i="4"/>
  <c r="J3" i="4"/>
  <c r="M6" i="3" l="1"/>
  <c r="O6" i="3" s="1"/>
  <c r="E7" i="2" s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3" i="4"/>
  <c r="D7" i="2" l="1"/>
  <c r="D239" i="4"/>
  <c r="E239" i="4" s="1"/>
  <c r="I5" i="3"/>
  <c r="H5" i="3" l="1"/>
  <c r="G5" i="3"/>
  <c r="L5" i="3" l="1"/>
  <c r="N5" i="3" s="1"/>
  <c r="J6" i="2" s="1"/>
  <c r="C6" i="2"/>
  <c r="B6" i="2"/>
  <c r="B7" i="2"/>
  <c r="L7" i="2"/>
  <c r="M5" i="3" l="1"/>
  <c r="D6" i="2" s="1"/>
  <c r="O5" i="3" l="1"/>
  <c r="E6" i="2" s="1"/>
  <c r="L6" i="2" s="1"/>
</calcChain>
</file>

<file path=xl/sharedStrings.xml><?xml version="1.0" encoding="utf-8"?>
<sst xmlns="http://schemas.openxmlformats.org/spreadsheetml/2006/main" count="84" uniqueCount="58">
  <si>
    <t>ลำดับที่</t>
  </si>
  <si>
    <t>มาตรการ</t>
  </si>
  <si>
    <t>ไฟฟ้า</t>
  </si>
  <si>
    <t>กิโลวัตต์</t>
  </si>
  <si>
    <t>กิโลวัตต์-ชั่วโมง/ปี</t>
  </si>
  <si>
    <t>บาท/ปี</t>
  </si>
  <si>
    <t>ชนิด</t>
  </si>
  <si>
    <t>ปริมาณ (หน่วย/ปี)</t>
  </si>
  <si>
    <t>หน่วยเชื้อเพลิง</t>
  </si>
  <si>
    <t>ร้อยละผลประหยัด</t>
  </si>
  <si>
    <t>เงินลงทุน (บาท)</t>
  </si>
  <si>
    <t>ระยะเวลาคืนทุน (ปี)</t>
  </si>
  <si>
    <t>เชื้อเพลิง</t>
  </si>
  <si>
    <t>เป้าหมายการประหยัด</t>
  </si>
  <si>
    <t>ด้านไฟฟ้า</t>
  </si>
  <si>
    <t>พิกัด</t>
  </si>
  <si>
    <t>ก่อนดำเนินการ</t>
  </si>
  <si>
    <t>วันทำงาน/ปี</t>
  </si>
  <si>
    <t>ชั่วโมงใช้งาน/วัน</t>
  </si>
  <si>
    <t>พลังงานรวม/ปี</t>
  </si>
  <si>
    <t>หลังดำเนินการ</t>
  </si>
  <si>
    <t>(kWh)</t>
  </si>
  <si>
    <t>(ชั่วโมง)</t>
  </si>
  <si>
    <t>(วัน)</t>
  </si>
  <si>
    <t>(%)</t>
  </si>
  <si>
    <t>จำนวน</t>
  </si>
  <si>
    <t>(หน่วย)</t>
  </si>
  <si>
    <t>คิดเป็นเงิน</t>
  </si>
  <si>
    <t>(บาท)</t>
  </si>
  <si>
    <t>ร้อยละ</t>
  </si>
  <si>
    <t>ผลประหยัด/ปี</t>
  </si>
  <si>
    <t>พลังงาน</t>
  </si>
  <si>
    <t>หมายเหตุ</t>
  </si>
  <si>
    <t>รายละเอียดมาตรการ</t>
  </si>
  <si>
    <t>บาท</t>
  </si>
  <si>
    <t xml:space="preserve">1. คิดค่าไฟฟ้าหน่วยละ </t>
  </si>
  <si>
    <t>วัน</t>
  </si>
  <si>
    <t xml:space="preserve">2. วันทำงานคิดเดือนละ </t>
  </si>
  <si>
    <t>รวม</t>
  </si>
  <si>
    <t>btu/hr</t>
  </si>
  <si>
    <t>kw</t>
  </si>
  <si>
    <t>อาคาร</t>
  </si>
  <si>
    <t>ส่วนกลาง</t>
  </si>
  <si>
    <t>จำนวน (เครื่อง)</t>
  </si>
  <si>
    <t>ราคา (บาท)</t>
  </si>
  <si>
    <t>งวดที่</t>
  </si>
  <si>
    <t>เรือนไม้</t>
  </si>
  <si>
    <t>btu</t>
  </si>
  <si>
    <t>เครื่อง</t>
  </si>
  <si>
    <t>kw/btu</t>
  </si>
  <si>
    <t>รายการคำนวณมาตรการประหยัดพลังงาน มหาวิทยาลัยเกษตรศาสตร์ วิทยาเขตศรีราชา ปีงบประมาณ พ.ศ.2563</t>
  </si>
  <si>
    <t>มาตรการอนุรักษ์พลังงานมหาวิทยาลัยเกษตรศาสตร์ วิทยาเขตศรีราชา ประจำปีงบประมาณ 2563</t>
  </si>
  <si>
    <t>บำรุงรักษาเครื่องปรับอากาศกลุ่มอาคารหอพักนิสิต</t>
  </si>
  <si>
    <t>บำรุงรักษาเครื่องปรับอากาศส่วนกลาง</t>
  </si>
  <si>
    <t>มี.ค.-มิ.ย. 63</t>
  </si>
  <si>
    <t>ม.ค.-ส.ค.63</t>
  </si>
  <si>
    <t>1.ทำความสะอาดเครื่องปรับอากาศส่วนกลาง จำนวน 236 เครื่อง ประเมินผลประหยัดได้ร้อยละ 5</t>
  </si>
  <si>
    <t>2.ทำความสะอาดเครื่องปรับอากาศหอพักนิสิต จำนวน 991 เครื่อง ประเมินผลประหยัดได้ร้อยละ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</si>
</sst>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u/>
      <sz val="14"/>
      <color theme="1"/>
      <name val="Angsana New"/>
      <family val="1"/>
    </font>
    <font>
      <sz val="16"/>
      <color theme="1"/>
      <name val="Angsana New"/>
      <family val="1"/>
    </font>
    <font>
      <sz val="12"/>
      <color rgb="FFFF0000"/>
      <name val="Angsana New"/>
      <family val="1"/>
    </font>
    <font>
      <sz val="14"/>
      <color rgb="FFFF0000"/>
      <name val="Angsana New"/>
      <family val="1"/>
    </font>
    <font>
      <sz val="16"/>
      <color rgb="FF00B050"/>
      <name val="Angsana New"/>
      <family val="1"/>
    </font>
    <font>
      <sz val="11"/>
      <color rgb="FF00B050"/>
      <name val="Tahoma"/>
      <family val="2"/>
      <charset val="222"/>
      <scheme val="minor"/>
    </font>
    <font>
      <sz val="12"/>
      <color rgb="FF00B050"/>
      <name val="Angsana New"/>
      <family val="1"/>
    </font>
    <font>
      <sz val="12"/>
      <color rgb="FF7030A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43" fontId="4" fillId="0" borderId="0" xfId="0" applyNumberFormat="1" applyFont="1"/>
    <xf numFmtId="0" fontId="7" fillId="0" borderId="0" xfId="0" applyFont="1"/>
    <xf numFmtId="0" fontId="7" fillId="0" borderId="0" xfId="0" applyFont="1" applyBorder="1"/>
    <xf numFmtId="43" fontId="7" fillId="0" borderId="0" xfId="1" applyFont="1"/>
    <xf numFmtId="43" fontId="7" fillId="0" borderId="0" xfId="0" applyNumberFormat="1" applyFont="1"/>
    <xf numFmtId="43" fontId="2" fillId="0" borderId="0" xfId="0" applyNumberFormat="1" applyFont="1"/>
    <xf numFmtId="0" fontId="8" fillId="0" borderId="1" xfId="0" applyFont="1" applyBorder="1" applyAlignment="1">
      <alignment wrapText="1"/>
    </xf>
    <xf numFmtId="43" fontId="0" fillId="0" borderId="0" xfId="1" applyFont="1"/>
    <xf numFmtId="43" fontId="9" fillId="0" borderId="1" xfId="1" applyFont="1" applyBorder="1" applyAlignment="1">
      <alignment vertical="top" wrapText="1"/>
    </xf>
    <xf numFmtId="43" fontId="4" fillId="0" borderId="1" xfId="1" applyFont="1" applyBorder="1" applyAlignment="1">
      <alignment horizontal="right" vertical="center"/>
    </xf>
    <xf numFmtId="0" fontId="8" fillId="0" borderId="1" xfId="0" applyFont="1" applyBorder="1"/>
    <xf numFmtId="43" fontId="10" fillId="0" borderId="0" xfId="0" applyNumberFormat="1" applyFont="1"/>
    <xf numFmtId="43" fontId="11" fillId="0" borderId="0" xfId="1" applyFont="1"/>
    <xf numFmtId="43" fontId="12" fillId="0" borderId="1" xfId="1" applyFont="1" applyBorder="1"/>
    <xf numFmtId="43" fontId="12" fillId="0" borderId="1" xfId="0" applyNumberFormat="1" applyFont="1" applyBorder="1"/>
    <xf numFmtId="43" fontId="13" fillId="0" borderId="1" xfId="1" applyFont="1" applyBorder="1"/>
    <xf numFmtId="0" fontId="2" fillId="2" borderId="0" xfId="0" applyFont="1" applyFill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B12" sqref="B12:L12"/>
    </sheetView>
  </sheetViews>
  <sheetFormatPr defaultRowHeight="21" x14ac:dyDescent="0.45"/>
  <cols>
    <col min="1" max="1" width="6.875" style="13" customWidth="1"/>
    <col min="2" max="2" width="20.375" style="13" customWidth="1"/>
    <col min="3" max="3" width="9" style="13"/>
    <col min="4" max="4" width="14.125" style="13" customWidth="1"/>
    <col min="5" max="5" width="11.375" style="13" bestFit="1" customWidth="1"/>
    <col min="6" max="6" width="8.125" style="13" customWidth="1"/>
    <col min="7" max="7" width="9" style="13"/>
    <col min="8" max="8" width="8.625" style="13" customWidth="1"/>
    <col min="9" max="9" width="7.875" style="13" customWidth="1"/>
    <col min="10" max="10" width="8.5" style="13" customWidth="1"/>
    <col min="11" max="11" width="9.5" style="13" bestFit="1" customWidth="1"/>
    <col min="12" max="12" width="10.25" style="13" customWidth="1"/>
    <col min="13" max="16384" width="9" style="13"/>
  </cols>
  <sheetData>
    <row r="1" spans="1:13" x14ac:dyDescent="0.45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23.25" customHeight="1" x14ac:dyDescent="0.45">
      <c r="A2" s="39" t="s">
        <v>0</v>
      </c>
      <c r="B2" s="39" t="s">
        <v>1</v>
      </c>
      <c r="C2" s="39" t="s">
        <v>13</v>
      </c>
      <c r="D2" s="39"/>
      <c r="E2" s="39"/>
      <c r="F2" s="39"/>
      <c r="G2" s="39"/>
      <c r="H2" s="39"/>
      <c r="I2" s="39"/>
      <c r="J2" s="39" t="s">
        <v>9</v>
      </c>
      <c r="K2" s="39" t="s">
        <v>10</v>
      </c>
      <c r="L2" s="39" t="s">
        <v>11</v>
      </c>
    </row>
    <row r="3" spans="1:13" ht="23.25" customHeight="1" x14ac:dyDescent="0.45">
      <c r="A3" s="39"/>
      <c r="B3" s="39"/>
      <c r="C3" s="39" t="s">
        <v>2</v>
      </c>
      <c r="D3" s="39"/>
      <c r="E3" s="39"/>
      <c r="F3" s="39" t="s">
        <v>12</v>
      </c>
      <c r="G3" s="39"/>
      <c r="H3" s="39"/>
      <c r="I3" s="39"/>
      <c r="J3" s="39"/>
      <c r="K3" s="39"/>
      <c r="L3" s="39"/>
    </row>
    <row r="4" spans="1:13" ht="42" x14ac:dyDescent="0.45">
      <c r="A4" s="39"/>
      <c r="B4" s="39"/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5</v>
      </c>
      <c r="J4" s="39"/>
      <c r="K4" s="39"/>
      <c r="L4" s="39"/>
    </row>
    <row r="5" spans="1:13" x14ac:dyDescent="0.45">
      <c r="A5" s="35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3" ht="42" x14ac:dyDescent="0.45">
      <c r="A6" s="8">
        <v>1</v>
      </c>
      <c r="B6" s="9" t="str">
        <f>รายการคำนวณ!B5</f>
        <v>บำรุงรักษาเครื่องปรับอากาศส่วนกลาง</v>
      </c>
      <c r="C6" s="10">
        <f>-รายการคำนวณ!H5</f>
        <v>-2957.01</v>
      </c>
      <c r="D6" s="11">
        <f>รายการคำนวณ!M5</f>
        <v>-328694.55902817566</v>
      </c>
      <c r="E6" s="10">
        <f>รายการคำนวณ!O5</f>
        <v>-1265474.0522584764</v>
      </c>
      <c r="F6" s="26">
        <v>0</v>
      </c>
      <c r="G6" s="26">
        <v>0</v>
      </c>
      <c r="H6" s="26">
        <v>0</v>
      </c>
      <c r="I6" s="26">
        <v>0</v>
      </c>
      <c r="J6" s="8">
        <f>รายการคำนวณ!N5</f>
        <v>-5</v>
      </c>
      <c r="K6" s="25">
        <v>198378</v>
      </c>
      <c r="L6" s="11">
        <f>K6/(I6+E6)</f>
        <v>-0.156761807676702</v>
      </c>
      <c r="M6" s="13" t="s">
        <v>54</v>
      </c>
    </row>
    <row r="7" spans="1:13" ht="42" x14ac:dyDescent="0.45">
      <c r="A7" s="8">
        <v>2</v>
      </c>
      <c r="B7" s="9" t="str">
        <f>รายการคำนวณ!B6</f>
        <v>บำรุงรักษาเครื่องปรับอากาศกลุ่มอาคารหอพักนิสิต</v>
      </c>
      <c r="C7" s="10">
        <f>-รายการคำนวณ!H6</f>
        <v>-5242.33</v>
      </c>
      <c r="D7" s="11">
        <f>รายการคำนวณ!M6</f>
        <v>-529747.19999999925</v>
      </c>
      <c r="E7" s="10">
        <f>รายการคำนวณ!O6</f>
        <v>-2039526.7199999972</v>
      </c>
      <c r="F7" s="26">
        <v>0</v>
      </c>
      <c r="G7" s="26">
        <v>0</v>
      </c>
      <c r="H7" s="26">
        <v>0</v>
      </c>
      <c r="I7" s="26">
        <v>0</v>
      </c>
      <c r="J7" s="8">
        <f>รายการคำนวณ!N6</f>
        <v>-5</v>
      </c>
      <c r="K7" s="25">
        <v>264285</v>
      </c>
      <c r="L7" s="11">
        <f t="shared" ref="L7" si="0">K7/(I7+E7)</f>
        <v>-0.12958153350400842</v>
      </c>
      <c r="M7" s="13" t="s">
        <v>55</v>
      </c>
    </row>
    <row r="8" spans="1:13" x14ac:dyDescent="0.45">
      <c r="E8" s="17"/>
    </row>
    <row r="9" spans="1:13" x14ac:dyDescent="0.45">
      <c r="B9" s="15" t="s">
        <v>33</v>
      </c>
    </row>
    <row r="10" spans="1:13" x14ac:dyDescent="0.45">
      <c r="B10" s="34" t="s">
        <v>56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3" x14ac:dyDescent="0.45">
      <c r="B11" s="34" t="s">
        <v>57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3" x14ac:dyDescent="0.45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3" x14ac:dyDescent="0.4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22" spans="1:14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14">
    <mergeCell ref="A1:L1"/>
    <mergeCell ref="A2:A4"/>
    <mergeCell ref="B2:B4"/>
    <mergeCell ref="C2:I2"/>
    <mergeCell ref="J2:J4"/>
    <mergeCell ref="K2:K4"/>
    <mergeCell ref="L2:L4"/>
    <mergeCell ref="C3:E3"/>
    <mergeCell ref="F3:I3"/>
    <mergeCell ref="B13:L13"/>
    <mergeCell ref="B10:L10"/>
    <mergeCell ref="B11:L11"/>
    <mergeCell ref="B12:L12"/>
    <mergeCell ref="A5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B15" sqref="B15"/>
    </sheetView>
  </sheetViews>
  <sheetFormatPr defaultRowHeight="18" x14ac:dyDescent="0.4"/>
  <cols>
    <col min="1" max="1" width="4.875" style="1" bestFit="1" customWidth="1"/>
    <col min="2" max="2" width="18.875" style="1" customWidth="1"/>
    <col min="3" max="3" width="7" style="1" customWidth="1"/>
    <col min="4" max="4" width="5.125" style="1" bestFit="1" customWidth="1"/>
    <col min="5" max="5" width="9.75" style="1" bestFit="1" customWidth="1"/>
    <col min="6" max="6" width="7.375" style="1" bestFit="1" customWidth="1"/>
    <col min="7" max="7" width="10" style="2" bestFit="1" customWidth="1"/>
    <col min="8" max="8" width="7" style="1" customWidth="1"/>
    <col min="9" max="9" width="5.125" style="1" customWidth="1"/>
    <col min="10" max="10" width="9.75" style="1" bestFit="1" customWidth="1"/>
    <col min="11" max="11" width="7.375" style="1" bestFit="1" customWidth="1"/>
    <col min="12" max="12" width="10" style="2" customWidth="1"/>
    <col min="13" max="13" width="9.25" style="2" customWidth="1"/>
    <col min="14" max="14" width="4.625" style="1" bestFit="1" customWidth="1"/>
    <col min="15" max="15" width="9.875" style="2" customWidth="1"/>
    <col min="16" max="16384" width="9" style="1"/>
  </cols>
  <sheetData>
    <row r="1" spans="1:15" x14ac:dyDescent="0.4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4">
      <c r="A2" s="41" t="s">
        <v>0</v>
      </c>
      <c r="B2" s="41" t="s">
        <v>1</v>
      </c>
      <c r="C2" s="41" t="s">
        <v>16</v>
      </c>
      <c r="D2" s="41"/>
      <c r="E2" s="41"/>
      <c r="F2" s="41"/>
      <c r="G2" s="41"/>
      <c r="H2" s="41" t="s">
        <v>20</v>
      </c>
      <c r="I2" s="41"/>
      <c r="J2" s="41"/>
      <c r="K2" s="41"/>
      <c r="L2" s="41"/>
      <c r="M2" s="42" t="s">
        <v>30</v>
      </c>
      <c r="N2" s="43"/>
      <c r="O2" s="44"/>
    </row>
    <row r="3" spans="1:15" x14ac:dyDescent="0.4">
      <c r="A3" s="41"/>
      <c r="B3" s="41"/>
      <c r="C3" s="5" t="s">
        <v>15</v>
      </c>
      <c r="D3" s="5" t="s">
        <v>25</v>
      </c>
      <c r="E3" s="5" t="s">
        <v>18</v>
      </c>
      <c r="F3" s="5" t="s">
        <v>17</v>
      </c>
      <c r="G3" s="4" t="s">
        <v>19</v>
      </c>
      <c r="H3" s="5" t="s">
        <v>15</v>
      </c>
      <c r="I3" s="5" t="s">
        <v>25</v>
      </c>
      <c r="J3" s="5" t="s">
        <v>18</v>
      </c>
      <c r="K3" s="5" t="s">
        <v>17</v>
      </c>
      <c r="L3" s="4" t="s">
        <v>19</v>
      </c>
      <c r="M3" s="4" t="s">
        <v>31</v>
      </c>
      <c r="N3" s="5" t="s">
        <v>29</v>
      </c>
      <c r="O3" s="4" t="s">
        <v>27</v>
      </c>
    </row>
    <row r="4" spans="1:15" x14ac:dyDescent="0.4">
      <c r="A4" s="41"/>
      <c r="B4" s="41"/>
      <c r="C4" s="5" t="s">
        <v>21</v>
      </c>
      <c r="D4" s="5" t="s">
        <v>26</v>
      </c>
      <c r="E4" s="5" t="s">
        <v>22</v>
      </c>
      <c r="F4" s="5" t="s">
        <v>23</v>
      </c>
      <c r="G4" s="4" t="s">
        <v>21</v>
      </c>
      <c r="H4" s="5" t="s">
        <v>21</v>
      </c>
      <c r="I4" s="5" t="s">
        <v>26</v>
      </c>
      <c r="J4" s="5" t="s">
        <v>22</v>
      </c>
      <c r="K4" s="5" t="s">
        <v>23</v>
      </c>
      <c r="L4" s="4" t="s">
        <v>21</v>
      </c>
      <c r="M4" s="4" t="s">
        <v>21</v>
      </c>
      <c r="N4" s="5" t="s">
        <v>24</v>
      </c>
      <c r="O4" s="4" t="s">
        <v>28</v>
      </c>
    </row>
    <row r="5" spans="1:15" ht="36" x14ac:dyDescent="0.4">
      <c r="A5" s="6">
        <v>1</v>
      </c>
      <c r="B5" s="23" t="s">
        <v>53</v>
      </c>
      <c r="C5" s="30">
        <f>ข้อมูลแอร์ส่วนกลาง!E239</f>
        <v>3112.64189347925</v>
      </c>
      <c r="D5" s="6">
        <v>1</v>
      </c>
      <c r="E5" s="27">
        <v>8</v>
      </c>
      <c r="F5" s="27">
        <v>264</v>
      </c>
      <c r="G5" s="7">
        <f>C5*D5*E5*F5</f>
        <v>6573899.6790281758</v>
      </c>
      <c r="H5" s="32">
        <f>ROUND(C5*0.95,2)</f>
        <v>2957.01</v>
      </c>
      <c r="I5" s="6">
        <f>D5</f>
        <v>1</v>
      </c>
      <c r="J5" s="6">
        <v>8</v>
      </c>
      <c r="K5" s="6">
        <f>F5</f>
        <v>264</v>
      </c>
      <c r="L5" s="7">
        <f>H5*I5*J5*K5</f>
        <v>6245205.1200000001</v>
      </c>
      <c r="M5" s="7">
        <f>L5-G5</f>
        <v>-328694.55902817566</v>
      </c>
      <c r="N5" s="6">
        <f>ROUND(((L5/G5)-1)*100,2)</f>
        <v>-5</v>
      </c>
      <c r="O5" s="7">
        <f>M5*C9</f>
        <v>-1265474.0522584764</v>
      </c>
    </row>
    <row r="6" spans="1:15" ht="36" x14ac:dyDescent="0.4">
      <c r="A6" s="6">
        <v>2</v>
      </c>
      <c r="B6" s="23" t="s">
        <v>52</v>
      </c>
      <c r="C6" s="31">
        <f>แอร์หอพัก!B14</f>
        <v>5518.24</v>
      </c>
      <c r="D6" s="6">
        <v>1</v>
      </c>
      <c r="E6" s="27">
        <v>8</v>
      </c>
      <c r="F6" s="27">
        <f>30*8</f>
        <v>240</v>
      </c>
      <c r="G6" s="7">
        <f>C6*D6*E6*F6</f>
        <v>10595020.799999999</v>
      </c>
      <c r="H6" s="32">
        <f>ROUND(C6*0.95,2)</f>
        <v>5242.33</v>
      </c>
      <c r="I6" s="6">
        <f>D6</f>
        <v>1</v>
      </c>
      <c r="J6" s="6">
        <v>8</v>
      </c>
      <c r="K6" s="6">
        <f t="shared" ref="K6" si="0">F6</f>
        <v>240</v>
      </c>
      <c r="L6" s="7">
        <f>H6*I6*J6*K6</f>
        <v>10065273.6</v>
      </c>
      <c r="M6" s="7">
        <f>L6-G6</f>
        <v>-529747.19999999925</v>
      </c>
      <c r="N6" s="6">
        <f>ROUND(((L6/G6)-1)*100,2)</f>
        <v>-5</v>
      </c>
      <c r="O6" s="7">
        <f>M6*C9</f>
        <v>-2039526.7199999972</v>
      </c>
    </row>
    <row r="8" spans="1:15" x14ac:dyDescent="0.4">
      <c r="B8" s="16" t="s">
        <v>32</v>
      </c>
    </row>
    <row r="9" spans="1:15" x14ac:dyDescent="0.4">
      <c r="B9" s="1" t="s">
        <v>35</v>
      </c>
      <c r="C9" s="33">
        <v>3.85</v>
      </c>
      <c r="D9" s="1" t="s">
        <v>34</v>
      </c>
      <c r="E9" s="22"/>
      <c r="G9" s="3"/>
    </row>
    <row r="10" spans="1:15" x14ac:dyDescent="0.4">
      <c r="B10" s="1" t="s">
        <v>37</v>
      </c>
      <c r="C10" s="1">
        <v>22</v>
      </c>
      <c r="D10" s="1" t="s">
        <v>36</v>
      </c>
    </row>
  </sheetData>
  <mergeCells count="6">
    <mergeCell ref="A1:O1"/>
    <mergeCell ref="C2:G2"/>
    <mergeCell ref="H2:L2"/>
    <mergeCell ref="A2:A4"/>
    <mergeCell ref="B2:B4"/>
    <mergeCell ref="M2:O2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topLeftCell="A232" workbookViewId="0">
      <selection activeCell="E239" sqref="E239"/>
    </sheetView>
  </sheetViews>
  <sheetFormatPr defaultRowHeight="23.25" x14ac:dyDescent="0.5"/>
  <cols>
    <col min="1" max="3" width="9" style="18"/>
    <col min="4" max="4" width="13.625" style="18" customWidth="1"/>
    <col min="5" max="5" width="18.5" style="18" customWidth="1"/>
    <col min="6" max="8" width="9" style="18"/>
    <col min="9" max="9" width="13.75" style="18" customWidth="1"/>
    <col min="10" max="10" width="18.125" style="18" customWidth="1"/>
    <col min="11" max="16384" width="9" style="18"/>
  </cols>
  <sheetData>
    <row r="1" spans="1:10" x14ac:dyDescent="0.5">
      <c r="A1" s="45" t="s">
        <v>42</v>
      </c>
      <c r="B1" s="45"/>
      <c r="C1" s="45"/>
      <c r="D1" s="45"/>
      <c r="E1" s="45"/>
    </row>
    <row r="2" spans="1:10" x14ac:dyDescent="0.5">
      <c r="A2" s="18" t="s">
        <v>41</v>
      </c>
      <c r="B2" s="18" t="s">
        <v>0</v>
      </c>
      <c r="C2" s="18" t="s">
        <v>0</v>
      </c>
      <c r="D2" s="18" t="s">
        <v>39</v>
      </c>
      <c r="E2" s="18" t="s">
        <v>40</v>
      </c>
      <c r="G2" s="18" t="s">
        <v>41</v>
      </c>
      <c r="H2" s="18" t="s">
        <v>0</v>
      </c>
      <c r="I2" s="18" t="s">
        <v>39</v>
      </c>
      <c r="J2" s="18" t="s">
        <v>40</v>
      </c>
    </row>
    <row r="3" spans="1:10" x14ac:dyDescent="0.5">
      <c r="A3" s="18">
        <v>1</v>
      </c>
      <c r="B3" s="18">
        <v>1</v>
      </c>
      <c r="C3" s="18">
        <v>1</v>
      </c>
      <c r="D3" s="18">
        <v>278000</v>
      </c>
      <c r="E3" s="21">
        <f>D3*0.00029307107</f>
        <v>81.473757460000002</v>
      </c>
      <c r="J3" s="21">
        <f>I3*0.00029307107</f>
        <v>0</v>
      </c>
    </row>
    <row r="4" spans="1:10" x14ac:dyDescent="0.5">
      <c r="B4" s="18">
        <v>2</v>
      </c>
      <c r="C4" s="18">
        <v>2</v>
      </c>
      <c r="D4" s="18">
        <v>278000</v>
      </c>
      <c r="E4" s="21">
        <f t="shared" ref="E4:E116" si="0">D4*0.00029307107</f>
        <v>81.473757460000002</v>
      </c>
      <c r="J4" s="21">
        <f t="shared" ref="J4:J22" si="1">I4*0.00029307107</f>
        <v>0</v>
      </c>
    </row>
    <row r="5" spans="1:10" x14ac:dyDescent="0.5">
      <c r="B5" s="18">
        <v>3</v>
      </c>
      <c r="C5" s="18">
        <v>3</v>
      </c>
      <c r="D5" s="18">
        <v>19076</v>
      </c>
      <c r="E5" s="21">
        <f t="shared" si="0"/>
        <v>5.59062373132</v>
      </c>
      <c r="J5" s="21">
        <f t="shared" si="1"/>
        <v>0</v>
      </c>
    </row>
    <row r="6" spans="1:10" x14ac:dyDescent="0.5">
      <c r="B6" s="18">
        <v>4</v>
      </c>
      <c r="C6" s="18">
        <v>4</v>
      </c>
      <c r="D6" s="18">
        <v>30510</v>
      </c>
      <c r="E6" s="21">
        <f t="shared" si="0"/>
        <v>8.9415983456999992</v>
      </c>
      <c r="J6" s="21">
        <f t="shared" si="1"/>
        <v>0</v>
      </c>
    </row>
    <row r="7" spans="1:10" x14ac:dyDescent="0.5">
      <c r="B7" s="18">
        <v>5</v>
      </c>
      <c r="C7" s="18">
        <v>5</v>
      </c>
      <c r="D7" s="18">
        <v>30510</v>
      </c>
      <c r="E7" s="21">
        <f t="shared" si="0"/>
        <v>8.9415983456999992</v>
      </c>
      <c r="J7" s="21">
        <f t="shared" si="1"/>
        <v>0</v>
      </c>
    </row>
    <row r="8" spans="1:10" x14ac:dyDescent="0.5">
      <c r="B8" s="18">
        <v>6</v>
      </c>
      <c r="C8" s="18">
        <v>6</v>
      </c>
      <c r="D8" s="18">
        <v>30510</v>
      </c>
      <c r="E8" s="21">
        <f t="shared" si="0"/>
        <v>8.9415983456999992</v>
      </c>
      <c r="J8" s="21">
        <f t="shared" si="1"/>
        <v>0</v>
      </c>
    </row>
    <row r="9" spans="1:10" x14ac:dyDescent="0.5">
      <c r="B9" s="18">
        <v>7</v>
      </c>
      <c r="C9" s="18">
        <v>7</v>
      </c>
      <c r="D9" s="18">
        <v>30510</v>
      </c>
      <c r="E9" s="21">
        <f t="shared" si="0"/>
        <v>8.9415983456999992</v>
      </c>
      <c r="J9" s="21">
        <f t="shared" si="1"/>
        <v>0</v>
      </c>
    </row>
    <row r="10" spans="1:10" x14ac:dyDescent="0.5">
      <c r="B10" s="18">
        <v>8</v>
      </c>
      <c r="C10" s="18">
        <v>8</v>
      </c>
      <c r="D10" s="18">
        <v>30510</v>
      </c>
      <c r="E10" s="21">
        <f t="shared" si="0"/>
        <v>8.9415983456999992</v>
      </c>
      <c r="J10" s="21">
        <f t="shared" si="1"/>
        <v>0</v>
      </c>
    </row>
    <row r="11" spans="1:10" x14ac:dyDescent="0.5">
      <c r="B11" s="18">
        <v>9</v>
      </c>
      <c r="C11" s="18">
        <v>9</v>
      </c>
      <c r="D11" s="18">
        <v>30510</v>
      </c>
      <c r="E11" s="21">
        <f t="shared" si="0"/>
        <v>8.9415983456999992</v>
      </c>
      <c r="J11" s="21">
        <f t="shared" si="1"/>
        <v>0</v>
      </c>
    </row>
    <row r="12" spans="1:10" x14ac:dyDescent="0.5">
      <c r="B12" s="18">
        <v>10</v>
      </c>
      <c r="C12" s="18">
        <v>10</v>
      </c>
      <c r="D12" s="18">
        <v>30510</v>
      </c>
      <c r="E12" s="21">
        <f t="shared" si="0"/>
        <v>8.9415983456999992</v>
      </c>
      <c r="J12" s="21">
        <f t="shared" si="1"/>
        <v>0</v>
      </c>
    </row>
    <row r="13" spans="1:10" x14ac:dyDescent="0.5">
      <c r="B13" s="18">
        <v>11</v>
      </c>
      <c r="C13" s="18">
        <v>11</v>
      </c>
      <c r="D13" s="18">
        <v>30510</v>
      </c>
      <c r="E13" s="21">
        <f t="shared" si="0"/>
        <v>8.9415983456999992</v>
      </c>
      <c r="J13" s="21">
        <f t="shared" si="1"/>
        <v>0</v>
      </c>
    </row>
    <row r="14" spans="1:10" x14ac:dyDescent="0.5">
      <c r="B14" s="18">
        <v>12</v>
      </c>
      <c r="C14" s="18">
        <v>12</v>
      </c>
      <c r="D14" s="18">
        <v>40722</v>
      </c>
      <c r="E14" s="21">
        <f t="shared" si="0"/>
        <v>11.934440112539999</v>
      </c>
      <c r="J14" s="21">
        <f t="shared" si="1"/>
        <v>0</v>
      </c>
    </row>
    <row r="15" spans="1:10" x14ac:dyDescent="0.5">
      <c r="B15" s="18">
        <v>13</v>
      </c>
      <c r="C15" s="18">
        <v>13</v>
      </c>
      <c r="D15" s="18">
        <v>40722</v>
      </c>
      <c r="E15" s="21">
        <f t="shared" si="0"/>
        <v>11.934440112539999</v>
      </c>
      <c r="J15" s="21">
        <f>I15*0.00029307107</f>
        <v>0</v>
      </c>
    </row>
    <row r="16" spans="1:10" x14ac:dyDescent="0.5">
      <c r="B16" s="18">
        <v>14</v>
      </c>
      <c r="C16" s="18">
        <v>14</v>
      </c>
      <c r="D16" s="18">
        <v>40722</v>
      </c>
      <c r="E16" s="21">
        <f t="shared" si="0"/>
        <v>11.934440112539999</v>
      </c>
      <c r="J16" s="21">
        <f t="shared" si="1"/>
        <v>0</v>
      </c>
    </row>
    <row r="17" spans="2:10" x14ac:dyDescent="0.5">
      <c r="B17" s="18">
        <v>15</v>
      </c>
      <c r="C17" s="18">
        <v>15</v>
      </c>
      <c r="D17" s="18">
        <v>40722</v>
      </c>
      <c r="E17" s="21">
        <f t="shared" si="0"/>
        <v>11.934440112539999</v>
      </c>
      <c r="J17" s="21">
        <f t="shared" si="1"/>
        <v>0</v>
      </c>
    </row>
    <row r="18" spans="2:10" x14ac:dyDescent="0.5">
      <c r="B18" s="18">
        <v>16</v>
      </c>
      <c r="C18" s="18">
        <v>16</v>
      </c>
      <c r="D18" s="18">
        <v>40722</v>
      </c>
      <c r="E18" s="21">
        <f t="shared" si="0"/>
        <v>11.934440112539999</v>
      </c>
      <c r="J18" s="21">
        <f t="shared" si="1"/>
        <v>0</v>
      </c>
    </row>
    <row r="19" spans="2:10" x14ac:dyDescent="0.5">
      <c r="B19" s="18">
        <v>17</v>
      </c>
      <c r="C19" s="18">
        <v>17</v>
      </c>
      <c r="D19" s="18">
        <v>60000</v>
      </c>
      <c r="E19" s="21">
        <f t="shared" si="0"/>
        <v>17.5842642</v>
      </c>
      <c r="J19" s="21">
        <f t="shared" si="1"/>
        <v>0</v>
      </c>
    </row>
    <row r="20" spans="2:10" x14ac:dyDescent="0.5">
      <c r="B20" s="18">
        <v>18</v>
      </c>
      <c r="C20" s="18">
        <v>18</v>
      </c>
      <c r="D20" s="18">
        <v>60000</v>
      </c>
      <c r="E20" s="21">
        <f t="shared" si="0"/>
        <v>17.5842642</v>
      </c>
      <c r="J20" s="21">
        <f t="shared" si="1"/>
        <v>0</v>
      </c>
    </row>
    <row r="21" spans="2:10" x14ac:dyDescent="0.5">
      <c r="B21" s="18">
        <v>19</v>
      </c>
      <c r="C21" s="18">
        <v>19</v>
      </c>
      <c r="D21" s="18">
        <v>60000</v>
      </c>
      <c r="E21" s="21">
        <f t="shared" si="0"/>
        <v>17.5842642</v>
      </c>
      <c r="J21" s="21">
        <f t="shared" si="1"/>
        <v>0</v>
      </c>
    </row>
    <row r="22" spans="2:10" x14ac:dyDescent="0.5">
      <c r="B22" s="18">
        <v>20</v>
      </c>
      <c r="C22" s="18">
        <v>20</v>
      </c>
      <c r="D22" s="18">
        <v>60000</v>
      </c>
      <c r="E22" s="21">
        <f t="shared" si="0"/>
        <v>17.5842642</v>
      </c>
      <c r="J22" s="21">
        <f t="shared" si="1"/>
        <v>0</v>
      </c>
    </row>
    <row r="23" spans="2:10" x14ac:dyDescent="0.5">
      <c r="B23" s="18">
        <v>21</v>
      </c>
      <c r="C23" s="18">
        <v>21</v>
      </c>
      <c r="D23" s="18">
        <v>60000</v>
      </c>
      <c r="E23" s="21">
        <f t="shared" si="0"/>
        <v>17.5842642</v>
      </c>
    </row>
    <row r="24" spans="2:10" x14ac:dyDescent="0.5">
      <c r="B24" s="18">
        <v>22</v>
      </c>
      <c r="C24" s="18">
        <v>22</v>
      </c>
      <c r="D24" s="18">
        <v>40722</v>
      </c>
      <c r="E24" s="21">
        <f t="shared" si="0"/>
        <v>11.934440112539999</v>
      </c>
    </row>
    <row r="25" spans="2:10" x14ac:dyDescent="0.5">
      <c r="B25" s="18">
        <v>23</v>
      </c>
      <c r="C25" s="18">
        <v>23</v>
      </c>
      <c r="D25" s="18">
        <v>36666</v>
      </c>
      <c r="E25" s="21">
        <f t="shared" si="0"/>
        <v>10.74574385262</v>
      </c>
    </row>
    <row r="26" spans="2:10" x14ac:dyDescent="0.5">
      <c r="B26" s="18">
        <v>24</v>
      </c>
      <c r="C26" s="18">
        <v>24</v>
      </c>
      <c r="D26" s="18">
        <v>36666</v>
      </c>
      <c r="E26" s="21">
        <f t="shared" si="0"/>
        <v>10.74574385262</v>
      </c>
    </row>
    <row r="27" spans="2:10" x14ac:dyDescent="0.5">
      <c r="B27" s="18">
        <v>25</v>
      </c>
      <c r="C27" s="18">
        <v>25</v>
      </c>
      <c r="D27" s="18">
        <v>36666</v>
      </c>
      <c r="E27" s="21">
        <f t="shared" si="0"/>
        <v>10.74574385262</v>
      </c>
    </row>
    <row r="28" spans="2:10" x14ac:dyDescent="0.5">
      <c r="B28" s="18">
        <v>26</v>
      </c>
      <c r="C28" s="18">
        <v>26</v>
      </c>
      <c r="D28" s="18">
        <v>36666</v>
      </c>
      <c r="E28" s="21">
        <f t="shared" si="0"/>
        <v>10.74574385262</v>
      </c>
    </row>
    <row r="29" spans="2:10" x14ac:dyDescent="0.5">
      <c r="B29" s="18">
        <v>27</v>
      </c>
      <c r="C29" s="18">
        <v>27</v>
      </c>
      <c r="D29" s="18">
        <v>36666</v>
      </c>
      <c r="E29" s="21">
        <f t="shared" si="0"/>
        <v>10.74574385262</v>
      </c>
    </row>
    <row r="30" spans="2:10" x14ac:dyDescent="0.5">
      <c r="B30" s="18">
        <v>28</v>
      </c>
      <c r="C30" s="18">
        <v>28</v>
      </c>
      <c r="D30" s="18">
        <v>36666</v>
      </c>
      <c r="E30" s="21">
        <f t="shared" si="0"/>
        <v>10.74574385262</v>
      </c>
    </row>
    <row r="31" spans="2:10" x14ac:dyDescent="0.5">
      <c r="B31" s="18">
        <v>29</v>
      </c>
      <c r="C31" s="18">
        <v>29</v>
      </c>
      <c r="D31" s="18">
        <v>36666</v>
      </c>
      <c r="E31" s="21">
        <f t="shared" si="0"/>
        <v>10.74574385262</v>
      </c>
    </row>
    <row r="32" spans="2:10" x14ac:dyDescent="0.5">
      <c r="B32" s="18">
        <v>30</v>
      </c>
      <c r="C32" s="18">
        <v>30</v>
      </c>
      <c r="D32" s="18">
        <v>36666</v>
      </c>
      <c r="E32" s="21">
        <f t="shared" si="0"/>
        <v>10.74574385262</v>
      </c>
    </row>
    <row r="33" spans="1:5" x14ac:dyDescent="0.5">
      <c r="B33" s="18">
        <v>31</v>
      </c>
      <c r="C33" s="18">
        <v>31</v>
      </c>
      <c r="D33" s="18">
        <v>36666</v>
      </c>
      <c r="E33" s="21">
        <f t="shared" si="0"/>
        <v>10.74574385262</v>
      </c>
    </row>
    <row r="34" spans="1:5" x14ac:dyDescent="0.5">
      <c r="B34" s="18">
        <v>32</v>
      </c>
      <c r="C34" s="18">
        <v>32</v>
      </c>
      <c r="D34" s="18">
        <v>36666</v>
      </c>
      <c r="E34" s="21">
        <f t="shared" si="0"/>
        <v>10.74574385262</v>
      </c>
    </row>
    <row r="35" spans="1:5" x14ac:dyDescent="0.5">
      <c r="B35" s="18">
        <v>33</v>
      </c>
      <c r="C35" s="18">
        <v>33</v>
      </c>
      <c r="D35" s="18">
        <v>36666</v>
      </c>
      <c r="E35" s="21">
        <f t="shared" si="0"/>
        <v>10.74574385262</v>
      </c>
    </row>
    <row r="36" spans="1:5" x14ac:dyDescent="0.5">
      <c r="B36" s="18">
        <v>34</v>
      </c>
      <c r="C36" s="18">
        <v>34</v>
      </c>
      <c r="D36" s="18">
        <v>36666</v>
      </c>
      <c r="E36" s="21">
        <f t="shared" si="0"/>
        <v>10.74574385262</v>
      </c>
    </row>
    <row r="37" spans="1:5" x14ac:dyDescent="0.5">
      <c r="B37" s="18">
        <v>35</v>
      </c>
      <c r="C37" s="18">
        <v>35</v>
      </c>
      <c r="D37" s="18">
        <v>36666</v>
      </c>
      <c r="E37" s="21">
        <f t="shared" si="0"/>
        <v>10.74574385262</v>
      </c>
    </row>
    <row r="38" spans="1:5" x14ac:dyDescent="0.5">
      <c r="B38" s="18">
        <v>36</v>
      </c>
      <c r="C38" s="18">
        <v>36</v>
      </c>
      <c r="D38" s="18">
        <v>36666</v>
      </c>
      <c r="E38" s="21">
        <f t="shared" si="0"/>
        <v>10.74574385262</v>
      </c>
    </row>
    <row r="39" spans="1:5" x14ac:dyDescent="0.5">
      <c r="B39" s="18">
        <v>37</v>
      </c>
      <c r="C39" s="18">
        <v>37</v>
      </c>
      <c r="D39" s="18">
        <v>36666</v>
      </c>
      <c r="E39" s="21">
        <f t="shared" si="0"/>
        <v>10.74574385262</v>
      </c>
    </row>
    <row r="40" spans="1:5" x14ac:dyDescent="0.5">
      <c r="B40" s="18">
        <v>38</v>
      </c>
      <c r="C40" s="18">
        <v>38</v>
      </c>
      <c r="D40" s="18">
        <v>19076</v>
      </c>
      <c r="E40" s="21">
        <f t="shared" si="0"/>
        <v>5.59062373132</v>
      </c>
    </row>
    <row r="41" spans="1:5" x14ac:dyDescent="0.5">
      <c r="A41" s="18">
        <v>5</v>
      </c>
      <c r="B41" s="18">
        <v>39</v>
      </c>
      <c r="C41" s="18">
        <v>1</v>
      </c>
      <c r="D41" s="18">
        <v>48000</v>
      </c>
      <c r="E41" s="21">
        <f t="shared" si="0"/>
        <v>14.067411359999999</v>
      </c>
    </row>
    <row r="42" spans="1:5" x14ac:dyDescent="0.5">
      <c r="B42" s="18">
        <v>40</v>
      </c>
      <c r="C42" s="18">
        <v>2</v>
      </c>
      <c r="D42" s="18">
        <v>48000</v>
      </c>
      <c r="E42" s="21">
        <f t="shared" si="0"/>
        <v>14.067411359999999</v>
      </c>
    </row>
    <row r="43" spans="1:5" x14ac:dyDescent="0.5">
      <c r="B43" s="18">
        <v>41</v>
      </c>
      <c r="C43" s="18">
        <v>3</v>
      </c>
      <c r="D43" s="18">
        <v>48000</v>
      </c>
      <c r="E43" s="21">
        <f t="shared" si="0"/>
        <v>14.067411359999999</v>
      </c>
    </row>
    <row r="44" spans="1:5" x14ac:dyDescent="0.5">
      <c r="B44" s="18">
        <v>42</v>
      </c>
      <c r="C44" s="18">
        <v>4</v>
      </c>
      <c r="D44" s="18">
        <v>48000</v>
      </c>
      <c r="E44" s="21">
        <f t="shared" si="0"/>
        <v>14.067411359999999</v>
      </c>
    </row>
    <row r="45" spans="1:5" x14ac:dyDescent="0.5">
      <c r="B45" s="18">
        <v>43</v>
      </c>
      <c r="C45" s="18">
        <v>5</v>
      </c>
      <c r="D45" s="18">
        <v>48000</v>
      </c>
      <c r="E45" s="21">
        <f t="shared" si="0"/>
        <v>14.067411359999999</v>
      </c>
    </row>
    <row r="46" spans="1:5" x14ac:dyDescent="0.5">
      <c r="B46" s="18">
        <v>44</v>
      </c>
      <c r="C46" s="18">
        <v>6</v>
      </c>
      <c r="D46" s="18">
        <v>48000</v>
      </c>
      <c r="E46" s="21">
        <f t="shared" si="0"/>
        <v>14.067411359999999</v>
      </c>
    </row>
    <row r="47" spans="1:5" x14ac:dyDescent="0.5">
      <c r="A47" s="18">
        <v>17</v>
      </c>
      <c r="B47" s="18">
        <v>45</v>
      </c>
      <c r="C47" s="18">
        <v>1</v>
      </c>
      <c r="D47" s="18">
        <v>24000</v>
      </c>
      <c r="E47" s="21">
        <f t="shared" si="0"/>
        <v>7.0337056799999997</v>
      </c>
    </row>
    <row r="48" spans="1:5" x14ac:dyDescent="0.5">
      <c r="B48" s="18">
        <v>46</v>
      </c>
      <c r="C48" s="18">
        <v>2</v>
      </c>
      <c r="D48" s="18">
        <v>24000</v>
      </c>
      <c r="E48" s="21">
        <f t="shared" si="0"/>
        <v>7.0337056799999997</v>
      </c>
    </row>
    <row r="49" spans="2:5" x14ac:dyDescent="0.5">
      <c r="B49" s="18">
        <v>47</v>
      </c>
      <c r="C49" s="18">
        <v>3</v>
      </c>
      <c r="D49" s="18">
        <v>24000</v>
      </c>
      <c r="E49" s="21">
        <f t="shared" si="0"/>
        <v>7.0337056799999997</v>
      </c>
    </row>
    <row r="50" spans="2:5" x14ac:dyDescent="0.5">
      <c r="B50" s="18">
        <v>48</v>
      </c>
      <c r="C50" s="18">
        <v>4</v>
      </c>
      <c r="D50" s="18">
        <v>24000</v>
      </c>
      <c r="E50" s="21">
        <f t="shared" si="0"/>
        <v>7.0337056799999997</v>
      </c>
    </row>
    <row r="51" spans="2:5" x14ac:dyDescent="0.5">
      <c r="B51" s="18">
        <v>49</v>
      </c>
      <c r="C51" s="18">
        <v>5</v>
      </c>
      <c r="D51" s="18">
        <v>24000</v>
      </c>
      <c r="E51" s="21">
        <f t="shared" si="0"/>
        <v>7.0337056799999997</v>
      </c>
    </row>
    <row r="52" spans="2:5" x14ac:dyDescent="0.5">
      <c r="B52" s="18">
        <v>50</v>
      </c>
      <c r="C52" s="18">
        <v>6</v>
      </c>
      <c r="D52" s="18">
        <v>24000</v>
      </c>
      <c r="E52" s="21">
        <f t="shared" si="0"/>
        <v>7.0337056799999997</v>
      </c>
    </row>
    <row r="53" spans="2:5" x14ac:dyDescent="0.5">
      <c r="B53" s="18">
        <v>51</v>
      </c>
      <c r="C53" s="18">
        <v>7</v>
      </c>
      <c r="D53" s="18">
        <v>24000</v>
      </c>
      <c r="E53" s="21">
        <f t="shared" si="0"/>
        <v>7.0337056799999997</v>
      </c>
    </row>
    <row r="54" spans="2:5" x14ac:dyDescent="0.5">
      <c r="B54" s="18">
        <v>52</v>
      </c>
      <c r="C54" s="18">
        <v>8</v>
      </c>
      <c r="D54" s="18">
        <v>24000</v>
      </c>
      <c r="E54" s="21">
        <f t="shared" si="0"/>
        <v>7.0337056799999997</v>
      </c>
    </row>
    <row r="55" spans="2:5" x14ac:dyDescent="0.5">
      <c r="B55" s="18">
        <v>53</v>
      </c>
      <c r="C55" s="18">
        <v>9</v>
      </c>
      <c r="D55" s="18">
        <v>24000</v>
      </c>
      <c r="E55" s="21">
        <f t="shared" si="0"/>
        <v>7.0337056799999997</v>
      </c>
    </row>
    <row r="56" spans="2:5" x14ac:dyDescent="0.5">
      <c r="B56" s="18">
        <v>54</v>
      </c>
      <c r="C56" s="18">
        <v>10</v>
      </c>
      <c r="D56" s="18">
        <v>24000</v>
      </c>
      <c r="E56" s="21">
        <f t="shared" si="0"/>
        <v>7.0337056799999997</v>
      </c>
    </row>
    <row r="57" spans="2:5" x14ac:dyDescent="0.5">
      <c r="B57" s="18">
        <v>55</v>
      </c>
      <c r="C57" s="18">
        <v>11</v>
      </c>
      <c r="D57" s="18">
        <v>24000</v>
      </c>
      <c r="E57" s="21">
        <f t="shared" si="0"/>
        <v>7.0337056799999997</v>
      </c>
    </row>
    <row r="58" spans="2:5" x14ac:dyDescent="0.5">
      <c r="B58" s="18">
        <v>56</v>
      </c>
      <c r="C58" s="18">
        <v>12</v>
      </c>
      <c r="D58" s="18">
        <v>24000</v>
      </c>
      <c r="E58" s="21">
        <f t="shared" si="0"/>
        <v>7.0337056799999997</v>
      </c>
    </row>
    <row r="59" spans="2:5" x14ac:dyDescent="0.5">
      <c r="B59" s="18">
        <v>57</v>
      </c>
      <c r="C59" s="18">
        <v>13</v>
      </c>
      <c r="D59" s="18">
        <v>24000</v>
      </c>
      <c r="E59" s="21">
        <f t="shared" si="0"/>
        <v>7.0337056799999997</v>
      </c>
    </row>
    <row r="60" spans="2:5" x14ac:dyDescent="0.5">
      <c r="B60" s="18">
        <v>58</v>
      </c>
      <c r="C60" s="18">
        <v>14</v>
      </c>
      <c r="D60" s="18">
        <v>24000</v>
      </c>
      <c r="E60" s="21">
        <f t="shared" si="0"/>
        <v>7.0337056799999997</v>
      </c>
    </row>
    <row r="61" spans="2:5" x14ac:dyDescent="0.5">
      <c r="B61" s="18">
        <v>59</v>
      </c>
      <c r="C61" s="18">
        <v>15</v>
      </c>
      <c r="D61" s="18">
        <v>24000</v>
      </c>
      <c r="E61" s="21">
        <f t="shared" si="0"/>
        <v>7.0337056799999997</v>
      </c>
    </row>
    <row r="62" spans="2:5" x14ac:dyDescent="0.5">
      <c r="B62" s="18">
        <v>60</v>
      </c>
      <c r="C62" s="18">
        <v>16</v>
      </c>
      <c r="D62" s="18">
        <v>24000</v>
      </c>
      <c r="E62" s="21">
        <f t="shared" si="0"/>
        <v>7.0337056799999997</v>
      </c>
    </row>
    <row r="63" spans="2:5" x14ac:dyDescent="0.5">
      <c r="B63" s="18">
        <v>61</v>
      </c>
      <c r="C63" s="18">
        <v>17</v>
      </c>
      <c r="D63" s="18">
        <v>19107</v>
      </c>
      <c r="E63" s="21">
        <f t="shared" si="0"/>
        <v>5.5997089344899997</v>
      </c>
    </row>
    <row r="64" spans="2:5" x14ac:dyDescent="0.5">
      <c r="B64" s="18">
        <v>62</v>
      </c>
      <c r="C64" s="18">
        <v>18</v>
      </c>
      <c r="D64" s="18">
        <v>25249</v>
      </c>
      <c r="E64" s="21">
        <f t="shared" si="0"/>
        <v>7.3997514464299998</v>
      </c>
    </row>
    <row r="65" spans="2:5" x14ac:dyDescent="0.5">
      <c r="B65" s="18">
        <v>63</v>
      </c>
      <c r="C65" s="18">
        <v>19</v>
      </c>
      <c r="D65" s="18">
        <v>36000</v>
      </c>
      <c r="E65" s="21">
        <f t="shared" si="0"/>
        <v>10.550558519999999</v>
      </c>
    </row>
    <row r="66" spans="2:5" x14ac:dyDescent="0.5">
      <c r="B66" s="18">
        <v>64</v>
      </c>
      <c r="C66" s="18">
        <v>20</v>
      </c>
      <c r="D66" s="18">
        <v>36000</v>
      </c>
      <c r="E66" s="21">
        <f t="shared" si="0"/>
        <v>10.550558519999999</v>
      </c>
    </row>
    <row r="67" spans="2:5" x14ac:dyDescent="0.5">
      <c r="B67" s="18">
        <v>65</v>
      </c>
      <c r="C67" s="18">
        <v>21</v>
      </c>
      <c r="D67" s="18">
        <v>24000</v>
      </c>
      <c r="E67" s="21">
        <f t="shared" si="0"/>
        <v>7.0337056799999997</v>
      </c>
    </row>
    <row r="68" spans="2:5" x14ac:dyDescent="0.5">
      <c r="B68" s="18">
        <v>66</v>
      </c>
      <c r="C68" s="18">
        <v>22</v>
      </c>
      <c r="D68" s="18">
        <v>24000</v>
      </c>
      <c r="E68" s="21">
        <f t="shared" si="0"/>
        <v>7.0337056799999997</v>
      </c>
    </row>
    <row r="69" spans="2:5" x14ac:dyDescent="0.5">
      <c r="B69" s="18">
        <v>67</v>
      </c>
      <c r="C69" s="18">
        <v>23</v>
      </c>
      <c r="D69" s="18">
        <v>36000</v>
      </c>
      <c r="E69" s="21">
        <f t="shared" si="0"/>
        <v>10.550558519999999</v>
      </c>
    </row>
    <row r="70" spans="2:5" x14ac:dyDescent="0.5">
      <c r="B70" s="18">
        <v>68</v>
      </c>
      <c r="C70" s="18">
        <v>24</v>
      </c>
      <c r="D70" s="18">
        <v>36000</v>
      </c>
      <c r="E70" s="21">
        <f t="shared" si="0"/>
        <v>10.550558519999999</v>
      </c>
    </row>
    <row r="71" spans="2:5" x14ac:dyDescent="0.5">
      <c r="B71" s="18">
        <v>69</v>
      </c>
      <c r="C71" s="18">
        <v>25</v>
      </c>
      <c r="D71" s="18">
        <v>36000</v>
      </c>
      <c r="E71" s="21">
        <f t="shared" si="0"/>
        <v>10.550558519999999</v>
      </c>
    </row>
    <row r="72" spans="2:5" x14ac:dyDescent="0.5">
      <c r="B72" s="18">
        <v>70</v>
      </c>
      <c r="C72" s="18">
        <v>26</v>
      </c>
      <c r="D72" s="18">
        <v>36000</v>
      </c>
      <c r="E72" s="21">
        <f t="shared" si="0"/>
        <v>10.550558519999999</v>
      </c>
    </row>
    <row r="73" spans="2:5" x14ac:dyDescent="0.5">
      <c r="B73" s="18">
        <v>71</v>
      </c>
      <c r="C73" s="18">
        <v>27</v>
      </c>
      <c r="D73" s="18">
        <v>36000</v>
      </c>
      <c r="E73" s="21">
        <f t="shared" si="0"/>
        <v>10.550558519999999</v>
      </c>
    </row>
    <row r="74" spans="2:5" x14ac:dyDescent="0.5">
      <c r="B74" s="18">
        <v>72</v>
      </c>
      <c r="C74" s="18">
        <v>28</v>
      </c>
      <c r="D74" s="18">
        <v>36000</v>
      </c>
      <c r="E74" s="21">
        <f t="shared" si="0"/>
        <v>10.550558519999999</v>
      </c>
    </row>
    <row r="75" spans="2:5" x14ac:dyDescent="0.5">
      <c r="B75" s="18">
        <v>73</v>
      </c>
      <c r="C75" s="18">
        <v>29</v>
      </c>
      <c r="D75" s="18">
        <v>36000</v>
      </c>
      <c r="E75" s="21">
        <f t="shared" si="0"/>
        <v>10.550558519999999</v>
      </c>
    </row>
    <row r="76" spans="2:5" x14ac:dyDescent="0.5">
      <c r="B76" s="18">
        <v>74</v>
      </c>
      <c r="C76" s="18">
        <v>30</v>
      </c>
      <c r="D76" s="18">
        <v>36000</v>
      </c>
      <c r="E76" s="21">
        <f t="shared" si="0"/>
        <v>10.550558519999999</v>
      </c>
    </row>
    <row r="77" spans="2:5" x14ac:dyDescent="0.5">
      <c r="B77" s="18">
        <v>75</v>
      </c>
      <c r="C77" s="18">
        <v>31</v>
      </c>
      <c r="D77" s="18">
        <v>36000</v>
      </c>
      <c r="E77" s="21">
        <f t="shared" si="0"/>
        <v>10.550558519999999</v>
      </c>
    </row>
    <row r="78" spans="2:5" x14ac:dyDescent="0.5">
      <c r="B78" s="18">
        <v>76</v>
      </c>
      <c r="C78" s="18">
        <v>32</v>
      </c>
      <c r="D78" s="18">
        <v>36000</v>
      </c>
      <c r="E78" s="21">
        <f t="shared" si="0"/>
        <v>10.550558519999999</v>
      </c>
    </row>
    <row r="79" spans="2:5" x14ac:dyDescent="0.5">
      <c r="B79" s="18">
        <v>77</v>
      </c>
      <c r="C79" s="18">
        <v>33</v>
      </c>
      <c r="D79" s="18">
        <v>24000</v>
      </c>
      <c r="E79" s="21">
        <f t="shared" si="0"/>
        <v>7.0337056799999997</v>
      </c>
    </row>
    <row r="80" spans="2:5" x14ac:dyDescent="0.5">
      <c r="B80" s="18">
        <v>78</v>
      </c>
      <c r="C80" s="18">
        <v>34</v>
      </c>
      <c r="D80" s="18">
        <v>24000</v>
      </c>
      <c r="E80" s="21">
        <f t="shared" si="0"/>
        <v>7.0337056799999997</v>
      </c>
    </row>
    <row r="81" spans="2:5" x14ac:dyDescent="0.5">
      <c r="B81" s="18">
        <v>79</v>
      </c>
      <c r="C81" s="18">
        <v>35</v>
      </c>
      <c r="D81" s="18">
        <v>36000</v>
      </c>
      <c r="E81" s="21">
        <f t="shared" si="0"/>
        <v>10.550558519999999</v>
      </c>
    </row>
    <row r="82" spans="2:5" x14ac:dyDescent="0.5">
      <c r="B82" s="18">
        <v>80</v>
      </c>
      <c r="C82" s="18">
        <v>36</v>
      </c>
      <c r="D82" s="18">
        <v>36000</v>
      </c>
      <c r="E82" s="21">
        <f t="shared" si="0"/>
        <v>10.550558519999999</v>
      </c>
    </row>
    <row r="83" spans="2:5" x14ac:dyDescent="0.5">
      <c r="B83" s="18">
        <v>81</v>
      </c>
      <c r="C83" s="18">
        <v>37</v>
      </c>
      <c r="D83" s="18">
        <v>36000</v>
      </c>
      <c r="E83" s="21">
        <f t="shared" si="0"/>
        <v>10.550558519999999</v>
      </c>
    </row>
    <row r="84" spans="2:5" x14ac:dyDescent="0.5">
      <c r="B84" s="18">
        <v>82</v>
      </c>
      <c r="C84" s="18">
        <v>38</v>
      </c>
      <c r="D84" s="18">
        <v>36000</v>
      </c>
      <c r="E84" s="21">
        <f t="shared" si="0"/>
        <v>10.550558519999999</v>
      </c>
    </row>
    <row r="85" spans="2:5" x14ac:dyDescent="0.5">
      <c r="B85" s="18">
        <v>83</v>
      </c>
      <c r="C85" s="18">
        <v>39</v>
      </c>
      <c r="D85" s="18">
        <v>36000</v>
      </c>
      <c r="E85" s="21">
        <f t="shared" si="0"/>
        <v>10.550558519999999</v>
      </c>
    </row>
    <row r="86" spans="2:5" x14ac:dyDescent="0.5">
      <c r="B86" s="18">
        <v>84</v>
      </c>
      <c r="C86" s="18">
        <v>40</v>
      </c>
      <c r="D86" s="18">
        <v>36000</v>
      </c>
      <c r="E86" s="21">
        <f t="shared" si="0"/>
        <v>10.550558519999999</v>
      </c>
    </row>
    <row r="87" spans="2:5" x14ac:dyDescent="0.5">
      <c r="B87" s="18">
        <v>85</v>
      </c>
      <c r="C87" s="18">
        <v>41</v>
      </c>
      <c r="D87" s="18">
        <v>36000</v>
      </c>
      <c r="E87" s="21">
        <f t="shared" si="0"/>
        <v>10.550558519999999</v>
      </c>
    </row>
    <row r="88" spans="2:5" x14ac:dyDescent="0.5">
      <c r="B88" s="18">
        <v>86</v>
      </c>
      <c r="C88" s="18">
        <v>42</v>
      </c>
      <c r="D88" s="18">
        <v>36000</v>
      </c>
      <c r="E88" s="21">
        <f t="shared" si="0"/>
        <v>10.550558519999999</v>
      </c>
    </row>
    <row r="89" spans="2:5" x14ac:dyDescent="0.5">
      <c r="B89" s="18">
        <v>87</v>
      </c>
      <c r="C89" s="18">
        <v>43</v>
      </c>
      <c r="D89" s="18">
        <v>19107</v>
      </c>
      <c r="E89" s="21">
        <f t="shared" si="0"/>
        <v>5.5997089344899997</v>
      </c>
    </row>
    <row r="90" spans="2:5" x14ac:dyDescent="0.5">
      <c r="B90" s="18">
        <v>88</v>
      </c>
      <c r="C90" s="18">
        <v>44</v>
      </c>
      <c r="D90" s="18">
        <v>25249</v>
      </c>
      <c r="E90" s="21">
        <f t="shared" si="0"/>
        <v>7.3997514464299998</v>
      </c>
    </row>
    <row r="91" spans="2:5" x14ac:dyDescent="0.5">
      <c r="B91" s="18">
        <v>89</v>
      </c>
      <c r="C91" s="18">
        <v>45</v>
      </c>
      <c r="D91" s="18">
        <v>91000</v>
      </c>
      <c r="E91" s="21">
        <f t="shared" si="0"/>
        <v>26.66946737</v>
      </c>
    </row>
    <row r="92" spans="2:5" x14ac:dyDescent="0.5">
      <c r="B92" s="18">
        <v>90</v>
      </c>
      <c r="C92" s="18">
        <v>46</v>
      </c>
      <c r="D92" s="18">
        <v>91000</v>
      </c>
      <c r="E92" s="21">
        <f t="shared" si="0"/>
        <v>26.66946737</v>
      </c>
    </row>
    <row r="93" spans="2:5" x14ac:dyDescent="0.5">
      <c r="B93" s="18">
        <v>91</v>
      </c>
      <c r="C93" s="18">
        <v>47</v>
      </c>
      <c r="D93" s="18">
        <v>91000</v>
      </c>
      <c r="E93" s="21">
        <f t="shared" si="0"/>
        <v>26.66946737</v>
      </c>
    </row>
    <row r="94" spans="2:5" x14ac:dyDescent="0.5">
      <c r="B94" s="18">
        <v>92</v>
      </c>
      <c r="C94" s="18">
        <v>48</v>
      </c>
      <c r="D94" s="18">
        <v>91000</v>
      </c>
      <c r="E94" s="21">
        <f t="shared" si="0"/>
        <v>26.66946737</v>
      </c>
    </row>
    <row r="95" spans="2:5" x14ac:dyDescent="0.5">
      <c r="B95" s="18">
        <v>93</v>
      </c>
      <c r="C95" s="18">
        <v>49</v>
      </c>
      <c r="D95" s="18">
        <v>91000</v>
      </c>
      <c r="E95" s="21">
        <f t="shared" si="0"/>
        <v>26.66946737</v>
      </c>
    </row>
    <row r="96" spans="2:5" x14ac:dyDescent="0.5">
      <c r="B96" s="18">
        <v>94</v>
      </c>
      <c r="C96" s="18">
        <v>50</v>
      </c>
      <c r="D96" s="18">
        <v>91000</v>
      </c>
      <c r="E96" s="21">
        <f t="shared" si="0"/>
        <v>26.66946737</v>
      </c>
    </row>
    <row r="97" spans="2:5" x14ac:dyDescent="0.5">
      <c r="B97" s="18">
        <v>95</v>
      </c>
      <c r="C97" s="18">
        <v>51</v>
      </c>
      <c r="D97" s="18">
        <v>91000</v>
      </c>
      <c r="E97" s="21">
        <f t="shared" si="0"/>
        <v>26.66946737</v>
      </c>
    </row>
    <row r="98" spans="2:5" x14ac:dyDescent="0.5">
      <c r="B98" s="18">
        <v>96</v>
      </c>
      <c r="C98" s="18">
        <v>52</v>
      </c>
      <c r="D98" s="18">
        <v>91000</v>
      </c>
      <c r="E98" s="21">
        <f t="shared" si="0"/>
        <v>26.66946737</v>
      </c>
    </row>
    <row r="99" spans="2:5" x14ac:dyDescent="0.5">
      <c r="B99" s="18">
        <v>97</v>
      </c>
      <c r="C99" s="18">
        <v>53</v>
      </c>
      <c r="D99" s="18">
        <v>91000</v>
      </c>
      <c r="E99" s="21">
        <f t="shared" si="0"/>
        <v>26.66946737</v>
      </c>
    </row>
    <row r="100" spans="2:5" x14ac:dyDescent="0.5">
      <c r="B100" s="18">
        <v>98</v>
      </c>
      <c r="C100" s="18">
        <v>54</v>
      </c>
      <c r="D100" s="18">
        <v>91000</v>
      </c>
      <c r="E100" s="21">
        <f t="shared" si="0"/>
        <v>26.66946737</v>
      </c>
    </row>
    <row r="101" spans="2:5" x14ac:dyDescent="0.5">
      <c r="B101" s="18">
        <v>99</v>
      </c>
      <c r="C101" s="18">
        <v>55</v>
      </c>
      <c r="D101" s="18">
        <v>91000</v>
      </c>
      <c r="E101" s="21">
        <f t="shared" si="0"/>
        <v>26.66946737</v>
      </c>
    </row>
    <row r="102" spans="2:5" x14ac:dyDescent="0.5">
      <c r="B102" s="18">
        <v>100</v>
      </c>
      <c r="C102" s="18">
        <v>56</v>
      </c>
      <c r="D102" s="18">
        <v>91000</v>
      </c>
      <c r="E102" s="21">
        <f t="shared" si="0"/>
        <v>26.66946737</v>
      </c>
    </row>
    <row r="103" spans="2:5" x14ac:dyDescent="0.5">
      <c r="B103" s="18">
        <v>101</v>
      </c>
      <c r="C103" s="18">
        <v>57</v>
      </c>
      <c r="D103" s="18">
        <v>91000</v>
      </c>
      <c r="E103" s="21">
        <f t="shared" si="0"/>
        <v>26.66946737</v>
      </c>
    </row>
    <row r="104" spans="2:5" x14ac:dyDescent="0.5">
      <c r="B104" s="18">
        <v>102</v>
      </c>
      <c r="C104" s="18">
        <v>58</v>
      </c>
      <c r="D104" s="18">
        <v>91000</v>
      </c>
      <c r="E104" s="21">
        <f t="shared" si="0"/>
        <v>26.66946737</v>
      </c>
    </row>
    <row r="105" spans="2:5" x14ac:dyDescent="0.5">
      <c r="B105" s="18">
        <v>103</v>
      </c>
      <c r="C105" s="18">
        <v>59</v>
      </c>
      <c r="D105" s="18">
        <v>91000</v>
      </c>
      <c r="E105" s="21">
        <f t="shared" si="0"/>
        <v>26.66946737</v>
      </c>
    </row>
    <row r="106" spans="2:5" x14ac:dyDescent="0.5">
      <c r="B106" s="18">
        <v>104</v>
      </c>
      <c r="C106" s="18">
        <v>60</v>
      </c>
      <c r="D106" s="18">
        <v>91000</v>
      </c>
      <c r="E106" s="21">
        <f t="shared" si="0"/>
        <v>26.66946737</v>
      </c>
    </row>
    <row r="107" spans="2:5" x14ac:dyDescent="0.5">
      <c r="B107" s="18">
        <v>105</v>
      </c>
      <c r="C107" s="18">
        <v>61</v>
      </c>
      <c r="D107" s="18">
        <v>33096</v>
      </c>
      <c r="E107" s="21">
        <f t="shared" si="0"/>
        <v>9.6994801327199998</v>
      </c>
    </row>
    <row r="108" spans="2:5" x14ac:dyDescent="0.5">
      <c r="B108" s="18">
        <v>106</v>
      </c>
      <c r="C108" s="18">
        <v>62</v>
      </c>
      <c r="D108" s="18">
        <v>249000</v>
      </c>
      <c r="E108" s="21">
        <f t="shared" si="0"/>
        <v>72.974696429999995</v>
      </c>
    </row>
    <row r="109" spans="2:5" x14ac:dyDescent="0.5">
      <c r="B109" s="18">
        <v>107</v>
      </c>
      <c r="C109" s="18">
        <v>63</v>
      </c>
      <c r="D109" s="18">
        <v>249000</v>
      </c>
      <c r="E109" s="21">
        <f t="shared" si="0"/>
        <v>72.974696429999995</v>
      </c>
    </row>
    <row r="110" spans="2:5" x14ac:dyDescent="0.5">
      <c r="B110" s="18">
        <v>108</v>
      </c>
      <c r="C110" s="18">
        <v>64</v>
      </c>
      <c r="D110" s="18">
        <v>249000</v>
      </c>
      <c r="E110" s="21">
        <f t="shared" si="0"/>
        <v>72.974696429999995</v>
      </c>
    </row>
    <row r="111" spans="2:5" x14ac:dyDescent="0.5">
      <c r="B111" s="18">
        <v>109</v>
      </c>
      <c r="C111" s="18">
        <v>65</v>
      </c>
      <c r="D111" s="18">
        <v>249000</v>
      </c>
      <c r="E111" s="21">
        <f t="shared" si="0"/>
        <v>72.974696429999995</v>
      </c>
    </row>
    <row r="112" spans="2:5" x14ac:dyDescent="0.5">
      <c r="B112" s="18">
        <v>110</v>
      </c>
      <c r="C112" s="18">
        <v>66</v>
      </c>
      <c r="D112" s="18">
        <v>249000</v>
      </c>
      <c r="E112" s="21">
        <f t="shared" si="0"/>
        <v>72.974696429999995</v>
      </c>
    </row>
    <row r="113" spans="1:5" x14ac:dyDescent="0.5">
      <c r="B113" s="18">
        <v>111</v>
      </c>
      <c r="C113" s="18">
        <v>67</v>
      </c>
      <c r="D113" s="18">
        <v>249000</v>
      </c>
      <c r="E113" s="21">
        <f t="shared" si="0"/>
        <v>72.974696429999995</v>
      </c>
    </row>
    <row r="114" spans="1:5" x14ac:dyDescent="0.5">
      <c r="B114" s="18">
        <v>112</v>
      </c>
      <c r="C114" s="18">
        <v>68</v>
      </c>
      <c r="D114" s="18">
        <v>249000</v>
      </c>
      <c r="E114" s="21">
        <f t="shared" si="0"/>
        <v>72.974696429999995</v>
      </c>
    </row>
    <row r="115" spans="1:5" x14ac:dyDescent="0.5">
      <c r="B115" s="18">
        <v>113</v>
      </c>
      <c r="C115" s="18">
        <v>69</v>
      </c>
      <c r="D115" s="18">
        <v>249000</v>
      </c>
      <c r="E115" s="21">
        <f t="shared" si="0"/>
        <v>72.974696429999995</v>
      </c>
    </row>
    <row r="116" spans="1:5" x14ac:dyDescent="0.5">
      <c r="B116" s="18">
        <v>114</v>
      </c>
      <c r="C116" s="18">
        <v>70</v>
      </c>
      <c r="D116" s="18">
        <v>40261</v>
      </c>
      <c r="E116" s="21">
        <f t="shared" si="0"/>
        <v>11.79933434927</v>
      </c>
    </row>
    <row r="117" spans="1:5" x14ac:dyDescent="0.5">
      <c r="A117" s="18" t="s">
        <v>46</v>
      </c>
      <c r="B117" s="18">
        <v>115</v>
      </c>
      <c r="C117" s="18">
        <v>1</v>
      </c>
      <c r="D117" s="18">
        <v>1800</v>
      </c>
      <c r="E117" s="21">
        <f t="shared" ref="E117:E120" si="2">D117*0.00029307107</f>
        <v>0.52752792599999998</v>
      </c>
    </row>
    <row r="118" spans="1:5" x14ac:dyDescent="0.5">
      <c r="B118" s="18">
        <v>116</v>
      </c>
      <c r="C118" s="18">
        <v>2</v>
      </c>
      <c r="D118" s="18">
        <v>1800</v>
      </c>
      <c r="E118" s="21">
        <f t="shared" si="2"/>
        <v>0.52752792599999998</v>
      </c>
    </row>
    <row r="119" spans="1:5" x14ac:dyDescent="0.5">
      <c r="B119" s="18">
        <v>117</v>
      </c>
      <c r="C119" s="18">
        <v>3</v>
      </c>
      <c r="D119" s="18">
        <v>1800</v>
      </c>
      <c r="E119" s="21">
        <f t="shared" si="2"/>
        <v>0.52752792599999998</v>
      </c>
    </row>
    <row r="120" spans="1:5" x14ac:dyDescent="0.5">
      <c r="B120" s="18">
        <v>118</v>
      </c>
      <c r="C120" s="18">
        <v>4</v>
      </c>
      <c r="D120" s="18">
        <v>9000</v>
      </c>
      <c r="E120" s="21">
        <f t="shared" si="2"/>
        <v>2.6376396299999998</v>
      </c>
    </row>
    <row r="121" spans="1:5" x14ac:dyDescent="0.5">
      <c r="A121" s="18">
        <v>1</v>
      </c>
      <c r="B121" s="18">
        <v>119</v>
      </c>
      <c r="C121" s="18">
        <v>1</v>
      </c>
      <c r="D121" s="18">
        <v>36100</v>
      </c>
      <c r="E121" s="21">
        <f t="shared" ref="E121:E146" si="3">D121*0.00029307107</f>
        <v>10.579865627</v>
      </c>
    </row>
    <row r="122" spans="1:5" x14ac:dyDescent="0.5">
      <c r="B122" s="18">
        <v>120</v>
      </c>
      <c r="C122" s="18">
        <v>2</v>
      </c>
      <c r="D122" s="18">
        <v>50800</v>
      </c>
      <c r="E122" s="21">
        <f t="shared" si="3"/>
        <v>14.888010355999999</v>
      </c>
    </row>
    <row r="123" spans="1:5" x14ac:dyDescent="0.5">
      <c r="B123" s="18">
        <v>121</v>
      </c>
      <c r="C123" s="18">
        <v>3</v>
      </c>
      <c r="D123" s="18">
        <v>32000</v>
      </c>
      <c r="E123" s="21">
        <f t="shared" si="3"/>
        <v>9.3782742399999997</v>
      </c>
    </row>
    <row r="124" spans="1:5" x14ac:dyDescent="0.5">
      <c r="B124" s="18">
        <v>122</v>
      </c>
      <c r="C124" s="18">
        <v>4</v>
      </c>
      <c r="D124" s="18">
        <v>24000</v>
      </c>
      <c r="E124" s="21">
        <f t="shared" si="3"/>
        <v>7.0337056799999997</v>
      </c>
    </row>
    <row r="125" spans="1:5" x14ac:dyDescent="0.5">
      <c r="B125" s="18">
        <v>123</v>
      </c>
      <c r="C125" s="18">
        <v>5</v>
      </c>
      <c r="D125" s="18">
        <v>24000</v>
      </c>
      <c r="E125" s="21">
        <f t="shared" si="3"/>
        <v>7.0337056799999997</v>
      </c>
    </row>
    <row r="126" spans="1:5" x14ac:dyDescent="0.5">
      <c r="B126" s="18">
        <v>124</v>
      </c>
      <c r="C126" s="18">
        <v>6</v>
      </c>
      <c r="D126" s="18">
        <v>24000</v>
      </c>
      <c r="E126" s="21">
        <f t="shared" si="3"/>
        <v>7.0337056799999997</v>
      </c>
    </row>
    <row r="127" spans="1:5" x14ac:dyDescent="0.5">
      <c r="B127" s="18">
        <v>125</v>
      </c>
      <c r="C127" s="18">
        <v>7</v>
      </c>
      <c r="D127" s="18">
        <v>24000</v>
      </c>
      <c r="E127" s="21">
        <f t="shared" si="3"/>
        <v>7.0337056799999997</v>
      </c>
    </row>
    <row r="128" spans="1:5" x14ac:dyDescent="0.5">
      <c r="B128" s="18">
        <v>126</v>
      </c>
      <c r="C128" s="18">
        <v>8</v>
      </c>
      <c r="D128" s="18">
        <v>24000</v>
      </c>
      <c r="E128" s="21">
        <f t="shared" si="3"/>
        <v>7.0337056799999997</v>
      </c>
    </row>
    <row r="129" spans="2:5" x14ac:dyDescent="0.5">
      <c r="B129" s="18">
        <v>127</v>
      </c>
      <c r="C129" s="18">
        <v>9</v>
      </c>
      <c r="D129" s="18">
        <v>30000</v>
      </c>
      <c r="E129" s="21">
        <f t="shared" si="3"/>
        <v>8.7921320999999999</v>
      </c>
    </row>
    <row r="130" spans="2:5" x14ac:dyDescent="0.5">
      <c r="B130" s="18">
        <v>128</v>
      </c>
      <c r="C130" s="18">
        <v>10</v>
      </c>
      <c r="D130" s="18">
        <v>30000</v>
      </c>
      <c r="E130" s="21">
        <f t="shared" si="3"/>
        <v>8.7921320999999999</v>
      </c>
    </row>
    <row r="131" spans="2:5" x14ac:dyDescent="0.5">
      <c r="B131" s="18">
        <v>129</v>
      </c>
      <c r="C131" s="18">
        <v>11</v>
      </c>
      <c r="D131" s="18">
        <v>24000</v>
      </c>
      <c r="E131" s="21">
        <f t="shared" si="3"/>
        <v>7.0337056799999997</v>
      </c>
    </row>
    <row r="132" spans="2:5" x14ac:dyDescent="0.5">
      <c r="B132" s="18">
        <v>130</v>
      </c>
      <c r="C132" s="18">
        <v>12</v>
      </c>
      <c r="D132" s="18">
        <v>24000</v>
      </c>
      <c r="E132" s="21">
        <f t="shared" si="3"/>
        <v>7.0337056799999997</v>
      </c>
    </row>
    <row r="133" spans="2:5" x14ac:dyDescent="0.5">
      <c r="B133" s="18">
        <v>131</v>
      </c>
      <c r="C133" s="18">
        <v>13</v>
      </c>
      <c r="D133" s="18">
        <v>26881</v>
      </c>
      <c r="E133" s="21">
        <f t="shared" si="3"/>
        <v>7.8780434326700002</v>
      </c>
    </row>
    <row r="134" spans="2:5" x14ac:dyDescent="0.5">
      <c r="B134" s="18">
        <v>132</v>
      </c>
      <c r="C134" s="18">
        <v>14</v>
      </c>
      <c r="D134" s="18">
        <v>19076</v>
      </c>
      <c r="E134" s="21">
        <f t="shared" si="3"/>
        <v>5.59062373132</v>
      </c>
    </row>
    <row r="135" spans="2:5" x14ac:dyDescent="0.5">
      <c r="B135" s="18">
        <v>133</v>
      </c>
      <c r="C135" s="18">
        <v>15</v>
      </c>
      <c r="D135" s="18">
        <v>60000</v>
      </c>
      <c r="E135" s="21">
        <f t="shared" si="3"/>
        <v>17.5842642</v>
      </c>
    </row>
    <row r="136" spans="2:5" x14ac:dyDescent="0.5">
      <c r="B136" s="18">
        <v>134</v>
      </c>
      <c r="C136" s="18">
        <v>16</v>
      </c>
      <c r="D136" s="18">
        <v>60000</v>
      </c>
      <c r="E136" s="21">
        <f t="shared" si="3"/>
        <v>17.5842642</v>
      </c>
    </row>
    <row r="137" spans="2:5" x14ac:dyDescent="0.5">
      <c r="B137" s="18">
        <v>135</v>
      </c>
      <c r="C137" s="18">
        <v>17</v>
      </c>
      <c r="D137" s="18">
        <v>36666</v>
      </c>
      <c r="E137" s="21">
        <f t="shared" si="3"/>
        <v>10.74574385262</v>
      </c>
    </row>
    <row r="138" spans="2:5" x14ac:dyDescent="0.5">
      <c r="B138" s="18">
        <v>136</v>
      </c>
      <c r="C138" s="18">
        <v>18</v>
      </c>
      <c r="D138" s="18">
        <v>36666</v>
      </c>
      <c r="E138" s="21">
        <f t="shared" si="3"/>
        <v>10.74574385262</v>
      </c>
    </row>
    <row r="139" spans="2:5" x14ac:dyDescent="0.5">
      <c r="B139" s="18">
        <v>137</v>
      </c>
      <c r="C139" s="18">
        <v>19</v>
      </c>
      <c r="D139" s="18">
        <v>36666</v>
      </c>
      <c r="E139" s="21">
        <f t="shared" si="3"/>
        <v>10.74574385262</v>
      </c>
    </row>
    <row r="140" spans="2:5" x14ac:dyDescent="0.5">
      <c r="B140" s="18">
        <v>138</v>
      </c>
      <c r="C140" s="18">
        <v>20</v>
      </c>
      <c r="D140" s="18">
        <v>36666</v>
      </c>
      <c r="E140" s="21">
        <f t="shared" si="3"/>
        <v>10.74574385262</v>
      </c>
    </row>
    <row r="141" spans="2:5" x14ac:dyDescent="0.5">
      <c r="B141" s="18">
        <v>139</v>
      </c>
      <c r="C141" s="18">
        <v>21</v>
      </c>
      <c r="D141" s="18">
        <v>36666</v>
      </c>
      <c r="E141" s="21">
        <f t="shared" si="3"/>
        <v>10.74574385262</v>
      </c>
    </row>
    <row r="142" spans="2:5" x14ac:dyDescent="0.5">
      <c r="B142" s="18">
        <v>140</v>
      </c>
      <c r="C142" s="18">
        <v>22</v>
      </c>
      <c r="D142" s="18">
        <v>28000</v>
      </c>
      <c r="E142" s="21">
        <f t="shared" si="3"/>
        <v>8.2059899600000001</v>
      </c>
    </row>
    <row r="143" spans="2:5" x14ac:dyDescent="0.5">
      <c r="B143" s="18">
        <v>141</v>
      </c>
      <c r="C143" s="18">
        <v>23</v>
      </c>
      <c r="D143" s="18">
        <v>13000</v>
      </c>
      <c r="E143" s="21">
        <f t="shared" si="3"/>
        <v>3.8099239099999997</v>
      </c>
    </row>
    <row r="144" spans="2:5" x14ac:dyDescent="0.5">
      <c r="B144" s="18">
        <v>142</v>
      </c>
      <c r="C144" s="18">
        <v>24</v>
      </c>
      <c r="D144" s="18">
        <v>13000</v>
      </c>
      <c r="E144" s="21">
        <f t="shared" si="3"/>
        <v>3.8099239099999997</v>
      </c>
    </row>
    <row r="145" spans="2:5" x14ac:dyDescent="0.5">
      <c r="B145" s="18">
        <v>143</v>
      </c>
      <c r="C145" s="18">
        <v>25</v>
      </c>
      <c r="D145" s="18">
        <v>42000</v>
      </c>
      <c r="E145" s="21">
        <f t="shared" si="3"/>
        <v>12.30898494</v>
      </c>
    </row>
    <row r="146" spans="2:5" x14ac:dyDescent="0.5">
      <c r="B146" s="18">
        <v>144</v>
      </c>
      <c r="C146" s="18">
        <v>26</v>
      </c>
      <c r="D146" s="18">
        <v>60000</v>
      </c>
      <c r="E146" s="21">
        <f t="shared" si="3"/>
        <v>17.5842642</v>
      </c>
    </row>
    <row r="147" spans="2:5" x14ac:dyDescent="0.5">
      <c r="B147" s="18">
        <v>145</v>
      </c>
      <c r="C147" s="18">
        <v>27</v>
      </c>
      <c r="D147" s="18">
        <v>60000</v>
      </c>
      <c r="E147" s="21">
        <f t="shared" ref="E147:E215" si="4">D147*0.00029307107</f>
        <v>17.5842642</v>
      </c>
    </row>
    <row r="148" spans="2:5" x14ac:dyDescent="0.5">
      <c r="B148" s="18">
        <v>146</v>
      </c>
      <c r="C148" s="18">
        <v>28</v>
      </c>
      <c r="D148" s="18">
        <v>48000</v>
      </c>
      <c r="E148" s="21">
        <f t="shared" si="4"/>
        <v>14.067411359999999</v>
      </c>
    </row>
    <row r="149" spans="2:5" x14ac:dyDescent="0.5">
      <c r="B149" s="18">
        <v>147</v>
      </c>
      <c r="C149" s="18">
        <v>29</v>
      </c>
      <c r="D149" s="18">
        <v>48000</v>
      </c>
      <c r="E149" s="21">
        <f t="shared" si="4"/>
        <v>14.067411359999999</v>
      </c>
    </row>
    <row r="150" spans="2:5" x14ac:dyDescent="0.5">
      <c r="B150" s="18">
        <v>148</v>
      </c>
      <c r="C150" s="18">
        <v>30</v>
      </c>
      <c r="D150" s="18">
        <v>56000</v>
      </c>
      <c r="E150" s="21">
        <f t="shared" si="4"/>
        <v>16.41197992</v>
      </c>
    </row>
    <row r="151" spans="2:5" x14ac:dyDescent="0.5">
      <c r="B151" s="18">
        <v>149</v>
      </c>
      <c r="C151" s="18">
        <v>31</v>
      </c>
      <c r="D151" s="18">
        <v>56000</v>
      </c>
      <c r="E151" s="21">
        <f t="shared" si="4"/>
        <v>16.41197992</v>
      </c>
    </row>
    <row r="152" spans="2:5" x14ac:dyDescent="0.5">
      <c r="B152" s="18">
        <v>150</v>
      </c>
      <c r="C152" s="18">
        <v>32</v>
      </c>
      <c r="D152" s="18">
        <v>40780</v>
      </c>
      <c r="E152" s="21">
        <f t="shared" si="4"/>
        <v>11.951438234599999</v>
      </c>
    </row>
    <row r="153" spans="2:5" x14ac:dyDescent="0.5">
      <c r="B153" s="18">
        <v>151</v>
      </c>
      <c r="C153" s="18">
        <v>33</v>
      </c>
      <c r="D153" s="18">
        <v>40780</v>
      </c>
      <c r="E153" s="21">
        <f t="shared" si="4"/>
        <v>11.951438234599999</v>
      </c>
    </row>
    <row r="154" spans="2:5" x14ac:dyDescent="0.5">
      <c r="B154" s="18">
        <v>152</v>
      </c>
      <c r="C154" s="18">
        <v>34</v>
      </c>
      <c r="D154" s="18">
        <v>40780</v>
      </c>
      <c r="E154" s="21">
        <f t="shared" si="4"/>
        <v>11.951438234599999</v>
      </c>
    </row>
    <row r="155" spans="2:5" x14ac:dyDescent="0.5">
      <c r="B155" s="18">
        <v>153</v>
      </c>
      <c r="C155" s="18">
        <v>35</v>
      </c>
      <c r="D155" s="18">
        <v>40780</v>
      </c>
      <c r="E155" s="21">
        <f t="shared" si="4"/>
        <v>11.951438234599999</v>
      </c>
    </row>
    <row r="156" spans="2:5" x14ac:dyDescent="0.5">
      <c r="B156" s="18">
        <v>154</v>
      </c>
      <c r="C156" s="18">
        <v>36</v>
      </c>
      <c r="D156" s="18">
        <v>16143</v>
      </c>
      <c r="E156" s="21">
        <f t="shared" si="4"/>
        <v>4.7310462830099995</v>
      </c>
    </row>
    <row r="157" spans="2:5" x14ac:dyDescent="0.5">
      <c r="B157" s="18">
        <v>155</v>
      </c>
      <c r="C157" s="18">
        <v>37</v>
      </c>
      <c r="D157" s="18">
        <v>36666</v>
      </c>
      <c r="E157" s="21">
        <f t="shared" si="4"/>
        <v>10.74574385262</v>
      </c>
    </row>
    <row r="158" spans="2:5" x14ac:dyDescent="0.5">
      <c r="B158" s="18">
        <v>156</v>
      </c>
      <c r="C158" s="18">
        <v>38</v>
      </c>
      <c r="D158" s="18">
        <v>21200</v>
      </c>
      <c r="E158" s="21">
        <f t="shared" si="4"/>
        <v>6.2131066839999995</v>
      </c>
    </row>
    <row r="159" spans="2:5" x14ac:dyDescent="0.5">
      <c r="B159" s="18">
        <v>157</v>
      </c>
      <c r="C159" s="18">
        <v>39</v>
      </c>
      <c r="D159" s="18">
        <v>21200</v>
      </c>
      <c r="E159" s="21">
        <f t="shared" si="4"/>
        <v>6.2131066839999995</v>
      </c>
    </row>
    <row r="160" spans="2:5" x14ac:dyDescent="0.5">
      <c r="B160" s="18">
        <v>158</v>
      </c>
      <c r="C160" s="18">
        <v>40</v>
      </c>
      <c r="D160" s="18">
        <v>48000</v>
      </c>
      <c r="E160" s="21">
        <f t="shared" si="4"/>
        <v>14.067411359999999</v>
      </c>
    </row>
    <row r="161" spans="2:5" x14ac:dyDescent="0.5">
      <c r="B161" s="18">
        <v>159</v>
      </c>
      <c r="C161" s="18">
        <v>41</v>
      </c>
      <c r="D161" s="18">
        <v>40000</v>
      </c>
      <c r="E161" s="21">
        <f t="shared" si="4"/>
        <v>11.7228428</v>
      </c>
    </row>
    <row r="162" spans="2:5" x14ac:dyDescent="0.5">
      <c r="B162" s="18">
        <v>160</v>
      </c>
      <c r="C162" s="18">
        <v>42</v>
      </c>
      <c r="D162" s="18">
        <v>9000</v>
      </c>
      <c r="E162" s="21">
        <f t="shared" si="4"/>
        <v>2.6376396299999998</v>
      </c>
    </row>
    <row r="163" spans="2:5" x14ac:dyDescent="0.5">
      <c r="B163" s="18">
        <v>161</v>
      </c>
      <c r="C163" s="18">
        <v>43</v>
      </c>
      <c r="D163" s="18">
        <v>9000</v>
      </c>
      <c r="E163" s="21">
        <f t="shared" si="4"/>
        <v>2.6376396299999998</v>
      </c>
    </row>
    <row r="164" spans="2:5" x14ac:dyDescent="0.5">
      <c r="B164" s="18">
        <v>162</v>
      </c>
      <c r="C164" s="18">
        <v>44</v>
      </c>
      <c r="D164" s="18">
        <v>9000</v>
      </c>
      <c r="E164" s="21">
        <f t="shared" si="4"/>
        <v>2.6376396299999998</v>
      </c>
    </row>
    <row r="165" spans="2:5" x14ac:dyDescent="0.5">
      <c r="B165" s="18">
        <v>163</v>
      </c>
      <c r="C165" s="18">
        <v>45</v>
      </c>
      <c r="D165" s="18">
        <v>9000</v>
      </c>
      <c r="E165" s="21">
        <f t="shared" si="4"/>
        <v>2.6376396299999998</v>
      </c>
    </row>
    <row r="166" spans="2:5" x14ac:dyDescent="0.5">
      <c r="B166" s="18">
        <v>164</v>
      </c>
      <c r="C166" s="18">
        <v>46</v>
      </c>
      <c r="D166" s="18">
        <v>40000</v>
      </c>
      <c r="E166" s="21">
        <f t="shared" si="4"/>
        <v>11.7228428</v>
      </c>
    </row>
    <row r="167" spans="2:5" x14ac:dyDescent="0.5">
      <c r="B167" s="18">
        <v>165</v>
      </c>
      <c r="C167" s="18">
        <v>47</v>
      </c>
      <c r="D167" s="18">
        <v>9000</v>
      </c>
      <c r="E167" s="21">
        <f t="shared" si="4"/>
        <v>2.6376396299999998</v>
      </c>
    </row>
    <row r="168" spans="2:5" x14ac:dyDescent="0.5">
      <c r="B168" s="18">
        <v>166</v>
      </c>
      <c r="C168" s="18">
        <v>48</v>
      </c>
      <c r="D168" s="18">
        <v>25000</v>
      </c>
      <c r="E168" s="21">
        <f t="shared" si="4"/>
        <v>7.3267767499999996</v>
      </c>
    </row>
    <row r="169" spans="2:5" x14ac:dyDescent="0.5">
      <c r="B169" s="18">
        <v>167</v>
      </c>
      <c r="C169" s="18">
        <v>49</v>
      </c>
      <c r="D169" s="18">
        <v>18000</v>
      </c>
      <c r="E169" s="21">
        <f t="shared" si="4"/>
        <v>5.2752792599999996</v>
      </c>
    </row>
    <row r="170" spans="2:5" x14ac:dyDescent="0.5">
      <c r="B170" s="18">
        <v>168</v>
      </c>
      <c r="C170" s="18">
        <v>50</v>
      </c>
      <c r="D170" s="18">
        <v>48000</v>
      </c>
      <c r="E170" s="21">
        <f t="shared" si="4"/>
        <v>14.067411359999999</v>
      </c>
    </row>
    <row r="171" spans="2:5" x14ac:dyDescent="0.5">
      <c r="B171" s="18">
        <v>169</v>
      </c>
      <c r="C171" s="18">
        <v>51</v>
      </c>
      <c r="D171" s="18">
        <v>60000</v>
      </c>
      <c r="E171" s="21">
        <f t="shared" si="4"/>
        <v>17.5842642</v>
      </c>
    </row>
    <row r="172" spans="2:5" x14ac:dyDescent="0.5">
      <c r="B172" s="18">
        <v>170</v>
      </c>
      <c r="C172" s="18">
        <v>52</v>
      </c>
      <c r="D172" s="18">
        <v>36000</v>
      </c>
      <c r="E172" s="21">
        <f t="shared" si="4"/>
        <v>10.550558519999999</v>
      </c>
    </row>
    <row r="173" spans="2:5" x14ac:dyDescent="0.5">
      <c r="B173" s="18">
        <v>171</v>
      </c>
      <c r="C173" s="18">
        <v>53</v>
      </c>
      <c r="D173" s="18">
        <v>60000</v>
      </c>
      <c r="E173" s="21">
        <f t="shared" si="4"/>
        <v>17.5842642</v>
      </c>
    </row>
    <row r="174" spans="2:5" x14ac:dyDescent="0.5">
      <c r="B174" s="18">
        <v>172</v>
      </c>
      <c r="C174" s="18">
        <v>54</v>
      </c>
      <c r="D174" s="18">
        <v>60000</v>
      </c>
      <c r="E174" s="21">
        <f t="shared" si="4"/>
        <v>17.5842642</v>
      </c>
    </row>
    <row r="175" spans="2:5" x14ac:dyDescent="0.5">
      <c r="B175" s="18">
        <v>173</v>
      </c>
      <c r="C175" s="18">
        <v>55</v>
      </c>
      <c r="D175" s="18">
        <v>30150</v>
      </c>
      <c r="E175" s="21">
        <f t="shared" si="4"/>
        <v>8.8360927604999997</v>
      </c>
    </row>
    <row r="176" spans="2:5" x14ac:dyDescent="0.5">
      <c r="B176" s="18">
        <v>174</v>
      </c>
      <c r="C176" s="18">
        <v>56</v>
      </c>
      <c r="D176" s="18">
        <v>30150</v>
      </c>
      <c r="E176" s="21">
        <f t="shared" si="4"/>
        <v>8.8360927604999997</v>
      </c>
    </row>
    <row r="177" spans="1:5" x14ac:dyDescent="0.5">
      <c r="B177" s="18">
        <v>175</v>
      </c>
      <c r="C177" s="18">
        <v>57</v>
      </c>
      <c r="D177" s="18">
        <v>30150</v>
      </c>
      <c r="E177" s="21">
        <f t="shared" si="4"/>
        <v>8.8360927604999997</v>
      </c>
    </row>
    <row r="178" spans="1:5" x14ac:dyDescent="0.5">
      <c r="B178" s="18">
        <v>176</v>
      </c>
      <c r="C178" s="18">
        <v>58</v>
      </c>
      <c r="D178" s="18">
        <v>30150</v>
      </c>
      <c r="E178" s="21">
        <f t="shared" si="4"/>
        <v>8.8360927604999997</v>
      </c>
    </row>
    <row r="179" spans="1:5" x14ac:dyDescent="0.5">
      <c r="A179" s="18">
        <v>9</v>
      </c>
      <c r="B179" s="18">
        <v>177</v>
      </c>
      <c r="C179" s="18">
        <v>1</v>
      </c>
      <c r="D179" s="18">
        <v>25000</v>
      </c>
      <c r="E179" s="21">
        <f t="shared" si="4"/>
        <v>7.3267767499999996</v>
      </c>
    </row>
    <row r="180" spans="1:5" x14ac:dyDescent="0.5">
      <c r="B180" s="18">
        <v>178</v>
      </c>
      <c r="C180" s="18">
        <v>2</v>
      </c>
      <c r="D180" s="18">
        <v>9000</v>
      </c>
      <c r="E180" s="21">
        <f t="shared" si="4"/>
        <v>2.6376396299999998</v>
      </c>
    </row>
    <row r="181" spans="1:5" x14ac:dyDescent="0.5">
      <c r="B181" s="18">
        <v>179</v>
      </c>
      <c r="C181" s="18">
        <v>3</v>
      </c>
      <c r="D181" s="18">
        <v>9000</v>
      </c>
      <c r="E181" s="21">
        <f t="shared" si="4"/>
        <v>2.6376396299999998</v>
      </c>
    </row>
    <row r="182" spans="1:5" x14ac:dyDescent="0.5">
      <c r="B182" s="18">
        <v>180</v>
      </c>
      <c r="C182" s="18">
        <v>4</v>
      </c>
      <c r="D182" s="18">
        <v>25000</v>
      </c>
      <c r="E182" s="21">
        <f t="shared" si="4"/>
        <v>7.3267767499999996</v>
      </c>
    </row>
    <row r="183" spans="1:5" x14ac:dyDescent="0.5">
      <c r="B183" s="18">
        <v>181</v>
      </c>
      <c r="C183" s="18">
        <v>5</v>
      </c>
      <c r="D183" s="18">
        <v>25000</v>
      </c>
      <c r="E183" s="21">
        <f t="shared" si="4"/>
        <v>7.3267767499999996</v>
      </c>
    </row>
    <row r="184" spans="1:5" x14ac:dyDescent="0.5">
      <c r="B184" s="18">
        <v>182</v>
      </c>
      <c r="C184" s="18">
        <v>6</v>
      </c>
      <c r="D184" s="18">
        <v>25000</v>
      </c>
      <c r="E184" s="21">
        <f t="shared" si="4"/>
        <v>7.3267767499999996</v>
      </c>
    </row>
    <row r="185" spans="1:5" x14ac:dyDescent="0.5">
      <c r="B185" s="18">
        <v>183</v>
      </c>
      <c r="C185" s="18">
        <v>7</v>
      </c>
      <c r="D185" s="18">
        <v>25000</v>
      </c>
      <c r="E185" s="21">
        <f t="shared" si="4"/>
        <v>7.3267767499999996</v>
      </c>
    </row>
    <row r="186" spans="1:5" x14ac:dyDescent="0.5">
      <c r="B186" s="18">
        <v>184</v>
      </c>
      <c r="C186" s="18">
        <v>8</v>
      </c>
      <c r="D186" s="18">
        <v>25000</v>
      </c>
      <c r="E186" s="21">
        <f t="shared" si="4"/>
        <v>7.3267767499999996</v>
      </c>
    </row>
    <row r="187" spans="1:5" x14ac:dyDescent="0.5">
      <c r="B187" s="18">
        <v>185</v>
      </c>
      <c r="C187" s="18">
        <v>9</v>
      </c>
      <c r="D187" s="18">
        <v>25000</v>
      </c>
      <c r="E187" s="21">
        <f t="shared" si="4"/>
        <v>7.3267767499999996</v>
      </c>
    </row>
    <row r="188" spans="1:5" x14ac:dyDescent="0.5">
      <c r="B188" s="18">
        <v>186</v>
      </c>
      <c r="C188" s="18">
        <v>10</v>
      </c>
      <c r="D188" s="18">
        <v>33000</v>
      </c>
      <c r="E188" s="21">
        <f t="shared" si="4"/>
        <v>9.6713453099999995</v>
      </c>
    </row>
    <row r="189" spans="1:5" x14ac:dyDescent="0.5">
      <c r="B189" s="18">
        <v>187</v>
      </c>
      <c r="C189" s="18">
        <v>11</v>
      </c>
      <c r="D189" s="18">
        <v>33000</v>
      </c>
      <c r="E189" s="21">
        <f t="shared" si="4"/>
        <v>9.6713453099999995</v>
      </c>
    </row>
    <row r="190" spans="1:5" x14ac:dyDescent="0.5">
      <c r="B190" s="18">
        <v>188</v>
      </c>
      <c r="C190" s="18">
        <v>12</v>
      </c>
      <c r="D190" s="18">
        <v>33000</v>
      </c>
      <c r="E190" s="21">
        <f t="shared" si="4"/>
        <v>9.6713453099999995</v>
      </c>
    </row>
    <row r="191" spans="1:5" x14ac:dyDescent="0.5">
      <c r="B191" s="18">
        <v>189</v>
      </c>
      <c r="C191" s="18">
        <v>13</v>
      </c>
      <c r="D191" s="18">
        <v>33000</v>
      </c>
      <c r="E191" s="21">
        <f t="shared" si="4"/>
        <v>9.6713453099999995</v>
      </c>
    </row>
    <row r="192" spans="1:5" x14ac:dyDescent="0.5">
      <c r="B192" s="18">
        <v>190</v>
      </c>
      <c r="C192" s="18">
        <v>14</v>
      </c>
      <c r="D192" s="18">
        <v>40000</v>
      </c>
      <c r="E192" s="21">
        <f t="shared" si="4"/>
        <v>11.7228428</v>
      </c>
    </row>
    <row r="193" spans="2:5" x14ac:dyDescent="0.5">
      <c r="B193" s="18">
        <v>191</v>
      </c>
      <c r="C193" s="18">
        <v>15</v>
      </c>
      <c r="D193" s="18">
        <v>40000</v>
      </c>
      <c r="E193" s="21">
        <f t="shared" si="4"/>
        <v>11.7228428</v>
      </c>
    </row>
    <row r="194" spans="2:5" x14ac:dyDescent="0.5">
      <c r="B194" s="18">
        <v>192</v>
      </c>
      <c r="C194" s="18">
        <v>16</v>
      </c>
      <c r="D194" s="18">
        <v>12000</v>
      </c>
      <c r="E194" s="21">
        <f t="shared" si="4"/>
        <v>3.5168528399999999</v>
      </c>
    </row>
    <row r="195" spans="2:5" x14ac:dyDescent="0.5">
      <c r="B195" s="18">
        <v>193</v>
      </c>
      <c r="C195" s="18">
        <v>17</v>
      </c>
      <c r="D195" s="18">
        <v>12000</v>
      </c>
      <c r="E195" s="21">
        <f t="shared" si="4"/>
        <v>3.5168528399999999</v>
      </c>
    </row>
    <row r="196" spans="2:5" x14ac:dyDescent="0.5">
      <c r="B196" s="18">
        <v>194</v>
      </c>
      <c r="C196" s="18">
        <v>18</v>
      </c>
      <c r="D196" s="18">
        <v>40000</v>
      </c>
      <c r="E196" s="21">
        <f t="shared" si="4"/>
        <v>11.7228428</v>
      </c>
    </row>
    <row r="197" spans="2:5" x14ac:dyDescent="0.5">
      <c r="B197" s="18">
        <v>195</v>
      </c>
      <c r="C197" s="18">
        <v>19</v>
      </c>
      <c r="D197" s="18">
        <v>48000</v>
      </c>
      <c r="E197" s="21">
        <f t="shared" si="4"/>
        <v>14.067411359999999</v>
      </c>
    </row>
    <row r="198" spans="2:5" x14ac:dyDescent="0.5">
      <c r="B198" s="18">
        <v>196</v>
      </c>
      <c r="C198" s="18">
        <v>20</v>
      </c>
      <c r="D198" s="18">
        <v>33000</v>
      </c>
      <c r="E198" s="21">
        <f t="shared" si="4"/>
        <v>9.6713453099999995</v>
      </c>
    </row>
    <row r="199" spans="2:5" x14ac:dyDescent="0.5">
      <c r="B199" s="18">
        <v>197</v>
      </c>
      <c r="C199" s="18">
        <v>21</v>
      </c>
      <c r="D199" s="18">
        <v>24000</v>
      </c>
      <c r="E199" s="21">
        <f t="shared" si="4"/>
        <v>7.0337056799999997</v>
      </c>
    </row>
    <row r="200" spans="2:5" x14ac:dyDescent="0.5">
      <c r="B200" s="18">
        <v>198</v>
      </c>
      <c r="C200" s="18">
        <v>22</v>
      </c>
      <c r="D200" s="18">
        <v>24000</v>
      </c>
      <c r="E200" s="21">
        <f t="shared" si="4"/>
        <v>7.0337056799999997</v>
      </c>
    </row>
    <row r="201" spans="2:5" x14ac:dyDescent="0.5">
      <c r="B201" s="18">
        <v>199</v>
      </c>
      <c r="C201" s="18">
        <v>23</v>
      </c>
      <c r="D201" s="18">
        <v>33000</v>
      </c>
      <c r="E201" s="21">
        <f t="shared" si="4"/>
        <v>9.6713453099999995</v>
      </c>
    </row>
    <row r="202" spans="2:5" x14ac:dyDescent="0.5">
      <c r="B202" s="18">
        <v>200</v>
      </c>
      <c r="C202" s="18">
        <v>24</v>
      </c>
      <c r="D202" s="18">
        <v>33000</v>
      </c>
      <c r="E202" s="21">
        <f t="shared" si="4"/>
        <v>9.6713453099999995</v>
      </c>
    </row>
    <row r="203" spans="2:5" x14ac:dyDescent="0.5">
      <c r="B203" s="18">
        <v>201</v>
      </c>
      <c r="C203" s="18">
        <v>25</v>
      </c>
      <c r="D203" s="18">
        <v>12647</v>
      </c>
      <c r="E203" s="21">
        <f t="shared" si="4"/>
        <v>3.7064698222899999</v>
      </c>
    </row>
    <row r="204" spans="2:5" x14ac:dyDescent="0.5">
      <c r="B204" s="18">
        <v>202</v>
      </c>
      <c r="C204" s="18">
        <v>26</v>
      </c>
      <c r="D204" s="18">
        <v>26176</v>
      </c>
      <c r="E204" s="21">
        <f t="shared" si="4"/>
        <v>7.6714283283200002</v>
      </c>
    </row>
    <row r="205" spans="2:5" x14ac:dyDescent="0.5">
      <c r="B205" s="18">
        <v>203</v>
      </c>
      <c r="C205" s="18">
        <v>27</v>
      </c>
      <c r="D205" s="18">
        <v>36065</v>
      </c>
      <c r="E205" s="21">
        <f t="shared" si="4"/>
        <v>10.569608139550001</v>
      </c>
    </row>
    <row r="206" spans="2:5" x14ac:dyDescent="0.5">
      <c r="B206" s="18">
        <v>204</v>
      </c>
      <c r="C206" s="18">
        <v>28</v>
      </c>
      <c r="D206" s="18">
        <v>36065</v>
      </c>
      <c r="E206" s="21">
        <f t="shared" si="4"/>
        <v>10.569608139550001</v>
      </c>
    </row>
    <row r="207" spans="2:5" x14ac:dyDescent="0.5">
      <c r="B207" s="18">
        <v>205</v>
      </c>
      <c r="C207" s="18">
        <v>29</v>
      </c>
      <c r="D207" s="18">
        <v>36065</v>
      </c>
      <c r="E207" s="21">
        <f t="shared" si="4"/>
        <v>10.569608139550001</v>
      </c>
    </row>
    <row r="208" spans="2:5" x14ac:dyDescent="0.5">
      <c r="B208" s="18">
        <v>206</v>
      </c>
      <c r="C208" s="18">
        <v>30</v>
      </c>
      <c r="D208" s="18">
        <v>36065</v>
      </c>
      <c r="E208" s="21">
        <f t="shared" si="4"/>
        <v>10.569608139550001</v>
      </c>
    </row>
    <row r="209" spans="1:5" x14ac:dyDescent="0.5">
      <c r="B209" s="18">
        <v>207</v>
      </c>
      <c r="C209" s="18">
        <v>31</v>
      </c>
      <c r="D209" s="18">
        <v>36065</v>
      </c>
      <c r="E209" s="21">
        <f t="shared" si="4"/>
        <v>10.569608139550001</v>
      </c>
    </row>
    <row r="210" spans="1:5" x14ac:dyDescent="0.5">
      <c r="B210" s="18">
        <v>208</v>
      </c>
      <c r="C210" s="18">
        <v>32</v>
      </c>
      <c r="D210" s="18">
        <v>36065</v>
      </c>
      <c r="E210" s="21">
        <f t="shared" si="4"/>
        <v>10.569608139550001</v>
      </c>
    </row>
    <row r="211" spans="1:5" x14ac:dyDescent="0.5">
      <c r="B211" s="18">
        <v>209</v>
      </c>
      <c r="C211" s="18">
        <v>33</v>
      </c>
      <c r="D211" s="18">
        <v>12647</v>
      </c>
      <c r="E211" s="21">
        <f t="shared" si="4"/>
        <v>3.7064698222899999</v>
      </c>
    </row>
    <row r="212" spans="1:5" x14ac:dyDescent="0.5">
      <c r="B212" s="18">
        <v>210</v>
      </c>
      <c r="C212" s="18">
        <v>34</v>
      </c>
      <c r="D212" s="18">
        <v>26176</v>
      </c>
      <c r="E212" s="21">
        <f t="shared" si="4"/>
        <v>7.6714283283200002</v>
      </c>
    </row>
    <row r="213" spans="1:5" x14ac:dyDescent="0.5">
      <c r="B213" s="18">
        <v>211</v>
      </c>
      <c r="C213" s="18">
        <v>35</v>
      </c>
      <c r="D213" s="18">
        <v>36065</v>
      </c>
      <c r="E213" s="21">
        <f t="shared" si="4"/>
        <v>10.569608139550001</v>
      </c>
    </row>
    <row r="214" spans="1:5" x14ac:dyDescent="0.5">
      <c r="B214" s="18">
        <v>212</v>
      </c>
      <c r="C214" s="18">
        <v>36</v>
      </c>
      <c r="D214" s="18">
        <v>36065</v>
      </c>
      <c r="E214" s="21">
        <f t="shared" si="4"/>
        <v>10.569608139550001</v>
      </c>
    </row>
    <row r="215" spans="1:5" x14ac:dyDescent="0.5">
      <c r="B215" s="18">
        <v>213</v>
      </c>
      <c r="C215" s="18">
        <v>37</v>
      </c>
      <c r="D215" s="18">
        <v>36065</v>
      </c>
      <c r="E215" s="21">
        <f t="shared" si="4"/>
        <v>10.569608139550001</v>
      </c>
    </row>
    <row r="216" spans="1:5" x14ac:dyDescent="0.5">
      <c r="B216" s="18">
        <v>214</v>
      </c>
      <c r="C216" s="18">
        <v>38</v>
      </c>
      <c r="D216" s="18">
        <v>36065</v>
      </c>
      <c r="E216" s="21">
        <f t="shared" ref="E216:E238" si="5">D216*0.00029307107</f>
        <v>10.569608139550001</v>
      </c>
    </row>
    <row r="217" spans="1:5" x14ac:dyDescent="0.5">
      <c r="B217" s="18">
        <v>215</v>
      </c>
      <c r="C217" s="18">
        <v>39</v>
      </c>
      <c r="D217" s="18">
        <v>36065</v>
      </c>
      <c r="E217" s="21">
        <f t="shared" si="5"/>
        <v>10.569608139550001</v>
      </c>
    </row>
    <row r="218" spans="1:5" x14ac:dyDescent="0.5">
      <c r="B218" s="18">
        <v>216</v>
      </c>
      <c r="C218" s="18">
        <v>40</v>
      </c>
      <c r="D218" s="18">
        <v>36065</v>
      </c>
      <c r="E218" s="21">
        <f t="shared" si="5"/>
        <v>10.569608139550001</v>
      </c>
    </row>
    <row r="219" spans="1:5" x14ac:dyDescent="0.5">
      <c r="B219" s="18">
        <v>217</v>
      </c>
      <c r="C219" s="18">
        <v>41</v>
      </c>
      <c r="D219" s="18">
        <v>36000</v>
      </c>
      <c r="E219" s="21">
        <f t="shared" si="5"/>
        <v>10.550558519999999</v>
      </c>
    </row>
    <row r="220" spans="1:5" x14ac:dyDescent="0.5">
      <c r="B220" s="18">
        <v>218</v>
      </c>
      <c r="C220" s="18">
        <v>42</v>
      </c>
      <c r="D220" s="18">
        <v>24000</v>
      </c>
      <c r="E220" s="21">
        <f t="shared" si="5"/>
        <v>7.0337056799999997</v>
      </c>
    </row>
    <row r="221" spans="1:5" x14ac:dyDescent="0.5">
      <c r="B221" s="18">
        <v>219</v>
      </c>
      <c r="C221" s="18">
        <v>43</v>
      </c>
      <c r="D221" s="18">
        <v>18000</v>
      </c>
      <c r="E221" s="21">
        <f t="shared" si="5"/>
        <v>5.2752792599999996</v>
      </c>
    </row>
    <row r="222" spans="1:5" x14ac:dyDescent="0.5">
      <c r="B222" s="18">
        <v>220</v>
      </c>
      <c r="C222" s="18">
        <v>44</v>
      </c>
      <c r="D222" s="18">
        <v>9000</v>
      </c>
      <c r="E222" s="21">
        <f t="shared" si="5"/>
        <v>2.6376396299999998</v>
      </c>
    </row>
    <row r="223" spans="1:5" x14ac:dyDescent="0.5">
      <c r="B223" s="18">
        <v>221</v>
      </c>
      <c r="C223" s="18">
        <v>45</v>
      </c>
      <c r="D223" s="18">
        <v>9000</v>
      </c>
      <c r="E223" s="21">
        <f t="shared" si="5"/>
        <v>2.6376396299999998</v>
      </c>
    </row>
    <row r="224" spans="1:5" x14ac:dyDescent="0.5">
      <c r="A224" s="18">
        <v>11</v>
      </c>
      <c r="B224" s="18">
        <v>222</v>
      </c>
      <c r="C224" s="18">
        <v>1</v>
      </c>
      <c r="D224" s="18">
        <v>18000</v>
      </c>
      <c r="E224" s="21">
        <f t="shared" si="5"/>
        <v>5.2752792599999996</v>
      </c>
    </row>
    <row r="225" spans="1:5" x14ac:dyDescent="0.5">
      <c r="B225" s="18">
        <v>223</v>
      </c>
      <c r="C225" s="18">
        <v>2</v>
      </c>
      <c r="D225" s="18">
        <v>18000</v>
      </c>
      <c r="E225" s="21">
        <f t="shared" si="5"/>
        <v>5.2752792599999996</v>
      </c>
    </row>
    <row r="226" spans="1:5" x14ac:dyDescent="0.5">
      <c r="B226" s="18">
        <v>224</v>
      </c>
      <c r="C226" s="18">
        <v>3</v>
      </c>
      <c r="D226" s="18">
        <v>30000</v>
      </c>
      <c r="E226" s="21">
        <f t="shared" si="5"/>
        <v>8.7921320999999999</v>
      </c>
    </row>
    <row r="227" spans="1:5" x14ac:dyDescent="0.5">
      <c r="B227" s="18">
        <v>225</v>
      </c>
      <c r="C227" s="18">
        <v>4</v>
      </c>
      <c r="D227" s="18">
        <v>30000</v>
      </c>
      <c r="E227" s="21">
        <f t="shared" si="5"/>
        <v>8.7921320999999999</v>
      </c>
    </row>
    <row r="228" spans="1:5" x14ac:dyDescent="0.5">
      <c r="B228" s="18">
        <v>226</v>
      </c>
      <c r="C228" s="18">
        <v>5</v>
      </c>
      <c r="D228" s="19">
        <v>30000</v>
      </c>
      <c r="E228" s="21">
        <f t="shared" si="5"/>
        <v>8.7921320999999999</v>
      </c>
    </row>
    <row r="229" spans="1:5" x14ac:dyDescent="0.5">
      <c r="B229" s="18">
        <v>227</v>
      </c>
      <c r="C229" s="18">
        <v>6</v>
      </c>
      <c r="D229" s="19">
        <v>18000</v>
      </c>
      <c r="E229" s="21">
        <f t="shared" si="5"/>
        <v>5.2752792599999996</v>
      </c>
    </row>
    <row r="230" spans="1:5" x14ac:dyDescent="0.5">
      <c r="B230" s="18">
        <v>228</v>
      </c>
      <c r="C230" s="18">
        <v>7</v>
      </c>
      <c r="D230" s="19">
        <v>18000</v>
      </c>
      <c r="E230" s="21">
        <f t="shared" si="5"/>
        <v>5.2752792599999996</v>
      </c>
    </row>
    <row r="231" spans="1:5" x14ac:dyDescent="0.5">
      <c r="B231" s="18">
        <v>229</v>
      </c>
      <c r="C231" s="18">
        <v>8</v>
      </c>
      <c r="D231" s="19">
        <v>18000</v>
      </c>
      <c r="E231" s="21">
        <f t="shared" si="5"/>
        <v>5.2752792599999996</v>
      </c>
    </row>
    <row r="232" spans="1:5" x14ac:dyDescent="0.5">
      <c r="B232" s="18">
        <v>230</v>
      </c>
      <c r="C232" s="18">
        <v>9</v>
      </c>
      <c r="D232" s="19">
        <v>18000</v>
      </c>
      <c r="E232" s="21">
        <f t="shared" si="5"/>
        <v>5.2752792599999996</v>
      </c>
    </row>
    <row r="233" spans="1:5" x14ac:dyDescent="0.5">
      <c r="B233" s="18">
        <v>231</v>
      </c>
      <c r="C233" s="18">
        <v>10</v>
      </c>
      <c r="D233" s="19">
        <v>30000</v>
      </c>
      <c r="E233" s="21">
        <f t="shared" si="5"/>
        <v>8.7921320999999999</v>
      </c>
    </row>
    <row r="234" spans="1:5" x14ac:dyDescent="0.5">
      <c r="B234" s="18">
        <v>232</v>
      </c>
      <c r="C234" s="18">
        <v>11</v>
      </c>
      <c r="D234" s="19">
        <v>13000</v>
      </c>
      <c r="E234" s="21">
        <f t="shared" si="5"/>
        <v>3.8099239099999997</v>
      </c>
    </row>
    <row r="235" spans="1:5" x14ac:dyDescent="0.5">
      <c r="A235" s="18">
        <v>16</v>
      </c>
      <c r="B235" s="18">
        <v>233</v>
      </c>
      <c r="C235" s="18">
        <v>1</v>
      </c>
      <c r="D235" s="19">
        <v>24000</v>
      </c>
      <c r="E235" s="21">
        <f t="shared" si="5"/>
        <v>7.0337056799999997</v>
      </c>
    </row>
    <row r="236" spans="1:5" x14ac:dyDescent="0.5">
      <c r="B236" s="18">
        <v>234</v>
      </c>
      <c r="C236" s="18">
        <v>2</v>
      </c>
      <c r="D236" s="19">
        <v>18000</v>
      </c>
      <c r="E236" s="21">
        <f t="shared" si="5"/>
        <v>5.2752792599999996</v>
      </c>
    </row>
    <row r="237" spans="1:5" x14ac:dyDescent="0.5">
      <c r="A237" s="18">
        <v>17</v>
      </c>
      <c r="B237" s="18">
        <v>235</v>
      </c>
      <c r="C237" s="18">
        <v>1</v>
      </c>
      <c r="D237" s="19">
        <v>12700</v>
      </c>
      <c r="E237" s="21">
        <f t="shared" si="5"/>
        <v>3.7220025889999997</v>
      </c>
    </row>
    <row r="238" spans="1:5" x14ac:dyDescent="0.5">
      <c r="B238" s="18">
        <v>236</v>
      </c>
      <c r="C238" s="18">
        <v>2</v>
      </c>
      <c r="D238" s="19">
        <v>30510</v>
      </c>
      <c r="E238" s="21">
        <f t="shared" si="5"/>
        <v>8.9415983456999992</v>
      </c>
    </row>
    <row r="239" spans="1:5" x14ac:dyDescent="0.5">
      <c r="C239" s="18" t="s">
        <v>38</v>
      </c>
      <c r="D239" s="20">
        <f>SUM(D3:D238)</f>
        <v>10620775</v>
      </c>
      <c r="E239" s="28">
        <f>D239*0.00029307107</f>
        <v>3112.64189347925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E21" sqref="E21"/>
    </sheetView>
  </sheetViews>
  <sheetFormatPr defaultRowHeight="14.25" x14ac:dyDescent="0.2"/>
  <cols>
    <col min="1" max="1" width="7" customWidth="1"/>
    <col min="2" max="2" width="16.75" customWidth="1"/>
    <col min="3" max="3" width="11.375" bestFit="1" customWidth="1"/>
  </cols>
  <sheetData>
    <row r="2" spans="1:3" x14ac:dyDescent="0.2">
      <c r="A2" t="s">
        <v>45</v>
      </c>
      <c r="B2" t="s">
        <v>43</v>
      </c>
      <c r="C2" t="s">
        <v>44</v>
      </c>
    </row>
    <row r="3" spans="1:3" x14ac:dyDescent="0.2">
      <c r="A3">
        <v>1</v>
      </c>
      <c r="B3">
        <v>165</v>
      </c>
      <c r="C3" s="24">
        <v>44047.5</v>
      </c>
    </row>
    <row r="4" spans="1:3" x14ac:dyDescent="0.2">
      <c r="A4">
        <v>2</v>
      </c>
      <c r="B4">
        <v>165</v>
      </c>
      <c r="C4" s="24">
        <v>44047.5</v>
      </c>
    </row>
    <row r="5" spans="1:3" x14ac:dyDescent="0.2">
      <c r="A5">
        <v>3</v>
      </c>
      <c r="B5">
        <v>165</v>
      </c>
      <c r="C5" s="24">
        <v>44047.5</v>
      </c>
    </row>
    <row r="6" spans="1:3" x14ac:dyDescent="0.2">
      <c r="A6">
        <v>4</v>
      </c>
      <c r="B6">
        <v>165</v>
      </c>
      <c r="C6" s="24">
        <v>44047.5</v>
      </c>
    </row>
    <row r="7" spans="1:3" x14ac:dyDescent="0.2">
      <c r="A7">
        <v>5</v>
      </c>
      <c r="B7">
        <v>165</v>
      </c>
      <c r="C7" s="24">
        <v>44047.5</v>
      </c>
    </row>
    <row r="8" spans="1:3" x14ac:dyDescent="0.2">
      <c r="A8">
        <v>6</v>
      </c>
      <c r="B8">
        <f>B12-825</f>
        <v>166</v>
      </c>
      <c r="C8" s="24">
        <v>44047.5</v>
      </c>
    </row>
    <row r="9" spans="1:3" x14ac:dyDescent="0.2">
      <c r="A9" t="s">
        <v>38</v>
      </c>
      <c r="B9">
        <f>SUM(B3:B8)</f>
        <v>991</v>
      </c>
      <c r="C9" s="24">
        <f>SUM(C3:C8)</f>
        <v>264285</v>
      </c>
    </row>
    <row r="11" spans="1:3" x14ac:dyDescent="0.2">
      <c r="A11" t="s">
        <v>15</v>
      </c>
      <c r="B11">
        <v>19000</v>
      </c>
      <c r="C11" t="s">
        <v>47</v>
      </c>
    </row>
    <row r="12" spans="1:3" x14ac:dyDescent="0.2">
      <c r="A12" t="s">
        <v>25</v>
      </c>
      <c r="B12">
        <f>839+135+15+2</f>
        <v>991</v>
      </c>
      <c r="C12" t="s">
        <v>48</v>
      </c>
    </row>
    <row r="13" spans="1:3" x14ac:dyDescent="0.2">
      <c r="B13">
        <v>2.9307106999999999E-4</v>
      </c>
      <c r="C13" t="s">
        <v>49</v>
      </c>
    </row>
    <row r="14" spans="1:3" x14ac:dyDescent="0.2">
      <c r="A14" t="s">
        <v>15</v>
      </c>
      <c r="B14" s="29">
        <f>ROUND(B11*B12*B13,2)</f>
        <v>5518.24</v>
      </c>
      <c r="C1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63</vt:lpstr>
      <vt:lpstr>รายการคำนวณ</vt:lpstr>
      <vt:lpstr>ข้อมูลแอร์ส่วนกลาง</vt:lpstr>
      <vt:lpstr>แอร์หอพัก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</dc:creator>
  <cp:lastModifiedBy>Windows User</cp:lastModifiedBy>
  <cp:lastPrinted>2017-10-19T02:45:13Z</cp:lastPrinted>
  <dcterms:created xsi:type="dcterms:W3CDTF">2012-09-04T08:33:00Z</dcterms:created>
  <dcterms:modified xsi:type="dcterms:W3CDTF">2021-03-02T04:17:12Z</dcterms:modified>
</cp:coreProperties>
</file>