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20730" windowHeight="11130"/>
  </bookViews>
  <sheets>
    <sheet name="61" sheetId="2" r:id="rId1"/>
    <sheet name="รายการคำนวณ" sheetId="3" r:id="rId2"/>
    <sheet name="ข้อมูลแอร์ส่วนกลาง" sheetId="4" r:id="rId3"/>
  </sheets>
  <calcPr calcId="145621"/>
</workbook>
</file>

<file path=xl/calcChain.xml><?xml version="1.0" encoding="utf-8"?>
<calcChain xmlns="http://schemas.openxmlformats.org/spreadsheetml/2006/main">
  <c r="E10" i="2" l="1"/>
  <c r="E9" i="2"/>
  <c r="D271" i="4"/>
  <c r="D272" i="4"/>
  <c r="D227" i="4"/>
  <c r="D240" i="4"/>
  <c r="D241" i="4"/>
  <c r="D242" i="4"/>
  <c r="D243" i="4"/>
  <c r="D244" i="4"/>
  <c r="D245" i="4"/>
  <c r="D246" i="4"/>
  <c r="D247" i="4"/>
  <c r="D248" i="4"/>
  <c r="D168" i="4"/>
  <c r="D167" i="4"/>
  <c r="D166" i="4"/>
  <c r="D165" i="4"/>
  <c r="D127" i="4"/>
  <c r="D128" i="4"/>
  <c r="I4" i="4"/>
  <c r="I5" i="4"/>
  <c r="I6" i="4"/>
  <c r="I7" i="4"/>
  <c r="I8" i="4"/>
  <c r="I9" i="4"/>
  <c r="I10" i="4"/>
  <c r="I11" i="4"/>
  <c r="I12" i="4"/>
  <c r="I13" i="4"/>
  <c r="I3" i="4"/>
  <c r="H14" i="4"/>
  <c r="J13" i="4"/>
  <c r="J4" i="4"/>
  <c r="J5" i="4"/>
  <c r="J6" i="4"/>
  <c r="J7" i="4"/>
  <c r="J8" i="4"/>
  <c r="J9" i="4"/>
  <c r="J10" i="4"/>
  <c r="J11" i="4"/>
  <c r="J12" i="4"/>
  <c r="J3" i="4"/>
  <c r="I14" i="4" l="1"/>
  <c r="J14" i="4"/>
  <c r="C6" i="3" s="1"/>
  <c r="G6" i="3" s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3" i="4"/>
  <c r="H6" i="3" l="1"/>
  <c r="L6" i="3" s="1"/>
  <c r="C287" i="4"/>
  <c r="D287" i="4" s="1"/>
  <c r="C5" i="3" s="1"/>
  <c r="I5" i="3"/>
  <c r="C6" i="2" l="1"/>
  <c r="N6" i="3"/>
  <c r="M6" i="3"/>
  <c r="O6" i="3" s="1"/>
  <c r="D6" i="2"/>
  <c r="H5" i="3"/>
  <c r="G5" i="3"/>
  <c r="L5" i="3" l="1"/>
  <c r="D5" i="2" s="1"/>
  <c r="C5" i="2"/>
  <c r="B5" i="2"/>
  <c r="B6" i="2"/>
  <c r="E6" i="2"/>
  <c r="L6" i="2" s="1"/>
  <c r="J6" i="2"/>
  <c r="M5" i="3" l="1"/>
  <c r="O5" i="3" s="1"/>
  <c r="E5" i="2" s="1"/>
  <c r="N5" i="3"/>
  <c r="J5" i="2" s="1"/>
  <c r="L5" i="2" l="1"/>
  <c r="E7" i="2"/>
</calcChain>
</file>

<file path=xl/sharedStrings.xml><?xml version="1.0" encoding="utf-8"?>
<sst xmlns="http://schemas.openxmlformats.org/spreadsheetml/2006/main" count="88" uniqueCount="58">
  <si>
    <t>ลำดับที่</t>
  </si>
  <si>
    <t>มาตรการ</t>
  </si>
  <si>
    <t>ไฟฟ้า</t>
  </si>
  <si>
    <t>กิโลวัตต์</t>
  </si>
  <si>
    <t>กิโลวัตต์-ชั่วโมง/ปี</t>
  </si>
  <si>
    <t>บาท/ปี</t>
  </si>
  <si>
    <t>ชนิด</t>
  </si>
  <si>
    <t>ปริมาณ (หน่วย/ปี)</t>
  </si>
  <si>
    <t>หน่วยเชื้อเพลิง</t>
  </si>
  <si>
    <t>ร้อยละผลประหยัด</t>
  </si>
  <si>
    <t>เงินลงทุน (บาท)</t>
  </si>
  <si>
    <t>ระยะเวลาคืนทุน (ปี)</t>
  </si>
  <si>
    <t>เชื้อเพลิง</t>
  </si>
  <si>
    <t>เป้าหมายการประหยัด</t>
  </si>
  <si>
    <t xml:space="preserve"> -</t>
  </si>
  <si>
    <t>พิกัด</t>
  </si>
  <si>
    <t>ก่อนดำเนินการ</t>
  </si>
  <si>
    <t>วันทำงาน/ปี</t>
  </si>
  <si>
    <t>ชั่วโมงใช้งาน/วัน</t>
  </si>
  <si>
    <t>พลังงานรวม/ปี</t>
  </si>
  <si>
    <t>หลังดำเนินการ</t>
  </si>
  <si>
    <t>(kWh)</t>
  </si>
  <si>
    <t>(ชั่วโมง)</t>
  </si>
  <si>
    <t>(วัน)</t>
  </si>
  <si>
    <t>(%)</t>
  </si>
  <si>
    <t>จำนวน</t>
  </si>
  <si>
    <t>(หน่วย)</t>
  </si>
  <si>
    <t>คิดเป็นเงิน</t>
  </si>
  <si>
    <t>(บาท)</t>
  </si>
  <si>
    <t>ร้อยละ</t>
  </si>
  <si>
    <t>ผลประหยัด/ปี</t>
  </si>
  <si>
    <t>พลังงาน</t>
  </si>
  <si>
    <t>หมายเหตุ</t>
  </si>
  <si>
    <t>รายละเอียดมาตรการ</t>
  </si>
  <si>
    <t>บาท</t>
  </si>
  <si>
    <t xml:space="preserve">1. คิดค่าไฟฟ้าหน่วยละ </t>
  </si>
  <si>
    <t>วัน</t>
  </si>
  <si>
    <t xml:space="preserve">2. วันทำงานคิดเดือนละ </t>
  </si>
  <si>
    <t>รวม</t>
  </si>
  <si>
    <t>btu/hr</t>
  </si>
  <si>
    <t>kw</t>
  </si>
  <si>
    <t>อาคาร</t>
  </si>
  <si>
    <t>ทำความสะอาดเครื่องปรับอากาศ อาคารส่วนกลาง</t>
  </si>
  <si>
    <t>ทำความสะอาดเครื่องปรับอากาศ กลุ่มอาคารหอพักนิสิต</t>
  </si>
  <si>
    <t>มาตรการอนุรักษ์พลังงานมหาวิทยาลัยเกษตรศาสตร์ วิทยาเขตศรีราชา ประจำปีงบประมาณ 2561</t>
  </si>
  <si>
    <t>รายการคำนวณมาตรการประหยัดพลังงาน มหาวิทยาลัยเกษตรศาสตร์ วิทยาเขตศรีราชา ปีงบประมาณ พ.ศ.2561</t>
  </si>
  <si>
    <t>ส่วนกลาง</t>
  </si>
  <si>
    <t>หอพักนิสิต</t>
  </si>
  <si>
    <t>บริการกลาง</t>
  </si>
  <si>
    <t>ทบทวนการเรียน</t>
  </si>
  <si>
    <t>พักอาศัยฯ 2</t>
  </si>
  <si>
    <t xml:space="preserve"> * จากภาคผนวก ผ (ข.2)</t>
  </si>
  <si>
    <t>-</t>
  </si>
  <si>
    <t>เรือนไม้</t>
  </si>
  <si>
    <t xml:space="preserve">1. กลุ่มเครื่องปรับอากาศของอาคารส่วนกลางทั้งหมด </t>
  </si>
  <si>
    <t xml:space="preserve">2. กลุ่มเครื่องปรับอากาศของอาคารหอพักนิสิตทั้งหมด </t>
  </si>
  <si>
    <t>Btu/hr</t>
  </si>
  <si>
    <t>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</si>
</sst>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Angsana New"/>
      <family val="1"/>
    </font>
    <font>
      <b/>
      <sz val="12"/>
      <color theme="1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u/>
      <sz val="14"/>
      <color theme="1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u/>
      <sz val="16"/>
      <color theme="1"/>
      <name val="Angsana New"/>
      <family val="1"/>
    </font>
    <font>
      <u/>
      <sz val="16"/>
      <color theme="1"/>
      <name val="Angsana New"/>
      <family val="1"/>
    </font>
    <font>
      <u/>
      <sz val="16"/>
      <color rgb="FF00B050"/>
      <name val="Angsana New"/>
      <family val="1"/>
    </font>
    <font>
      <b/>
      <u/>
      <sz val="16"/>
      <color rgb="FF00B050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3" fontId="4" fillId="0" borderId="1" xfId="0" applyNumberFormat="1" applyFont="1" applyBorder="1" applyAlignment="1">
      <alignment vertical="top"/>
    </xf>
    <xf numFmtId="43" fontId="4" fillId="0" borderId="1" xfId="1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3" fillId="0" borderId="0" xfId="0" applyFont="1"/>
    <xf numFmtId="43" fontId="4" fillId="0" borderId="0" xfId="0" applyNumberFormat="1" applyFont="1"/>
    <xf numFmtId="0" fontId="7" fillId="0" borderId="0" xfId="0" applyFont="1"/>
    <xf numFmtId="0" fontId="7" fillId="0" borderId="0" xfId="0" applyFont="1" applyBorder="1"/>
    <xf numFmtId="43" fontId="7" fillId="0" borderId="0" xfId="0" applyNumberFormat="1" applyFont="1"/>
    <xf numFmtId="43" fontId="2" fillId="0" borderId="0" xfId="0" applyNumberFormat="1" applyFont="1"/>
    <xf numFmtId="43" fontId="4" fillId="0" borderId="1" xfId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187" fontId="11" fillId="0" borderId="0" xfId="1" applyNumberFormat="1" applyFont="1"/>
    <xf numFmtId="43" fontId="11" fillId="0" borderId="0" xfId="1" applyFont="1"/>
    <xf numFmtId="43" fontId="9" fillId="0" borderId="0" xfId="1" applyFont="1"/>
    <xf numFmtId="43" fontId="12" fillId="0" borderId="0" xfId="1" applyFont="1"/>
    <xf numFmtId="43" fontId="12" fillId="0" borderId="0" xfId="0" applyNumberFormat="1" applyFont="1"/>
    <xf numFmtId="43" fontId="2" fillId="0" borderId="1" xfId="0" applyNumberFormat="1" applyFont="1" applyBorder="1"/>
    <xf numFmtId="0" fontId="4" fillId="0" borderId="1" xfId="0" applyFont="1" applyBorder="1" applyAlignment="1">
      <alignment horizontal="center" vertical="top"/>
    </xf>
    <xf numFmtId="0" fontId="7" fillId="0" borderId="0" xfId="0" applyFont="1" applyFill="1"/>
    <xf numFmtId="0" fontId="4" fillId="0" borderId="0" xfId="0" applyFont="1" applyAlignment="1"/>
    <xf numFmtId="43" fontId="4" fillId="0" borderId="0" xfId="0" applyNumberFormat="1" applyFont="1" applyAlignment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N10" sqref="N10"/>
    </sheetView>
  </sheetViews>
  <sheetFormatPr defaultRowHeight="21" x14ac:dyDescent="0.45"/>
  <cols>
    <col min="1" max="1" width="6.875" style="13" customWidth="1"/>
    <col min="2" max="2" width="20.375" style="13" customWidth="1"/>
    <col min="3" max="3" width="9" style="13"/>
    <col min="4" max="4" width="14.125" style="13" customWidth="1"/>
    <col min="5" max="5" width="11.375" style="13" bestFit="1" customWidth="1"/>
    <col min="6" max="6" width="8.125" style="13" customWidth="1"/>
    <col min="7" max="7" width="9" style="13"/>
    <col min="8" max="8" width="8.625" style="13" customWidth="1"/>
    <col min="9" max="9" width="7.875" style="13" customWidth="1"/>
    <col min="10" max="10" width="8.5" style="13" customWidth="1"/>
    <col min="11" max="11" width="9" style="13"/>
    <col min="12" max="12" width="10.25" style="13" customWidth="1"/>
    <col min="13" max="16384" width="9" style="13"/>
  </cols>
  <sheetData>
    <row r="1" spans="1:12" x14ac:dyDescent="0.45">
      <c r="A1" s="37" t="s">
        <v>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3.25" customHeight="1" x14ac:dyDescent="0.45">
      <c r="A2" s="38" t="s">
        <v>0</v>
      </c>
      <c r="B2" s="38" t="s">
        <v>1</v>
      </c>
      <c r="C2" s="38" t="s">
        <v>13</v>
      </c>
      <c r="D2" s="38"/>
      <c r="E2" s="38"/>
      <c r="F2" s="38"/>
      <c r="G2" s="38"/>
      <c r="H2" s="38"/>
      <c r="I2" s="38"/>
      <c r="J2" s="38" t="s">
        <v>9</v>
      </c>
      <c r="K2" s="38" t="s">
        <v>10</v>
      </c>
      <c r="L2" s="38" t="s">
        <v>11</v>
      </c>
    </row>
    <row r="3" spans="1:12" ht="23.25" customHeight="1" x14ac:dyDescent="0.45">
      <c r="A3" s="38"/>
      <c r="B3" s="38"/>
      <c r="C3" s="38" t="s">
        <v>2</v>
      </c>
      <c r="D3" s="38"/>
      <c r="E3" s="38"/>
      <c r="F3" s="38" t="s">
        <v>12</v>
      </c>
      <c r="G3" s="38"/>
      <c r="H3" s="38"/>
      <c r="I3" s="38"/>
      <c r="J3" s="38"/>
      <c r="K3" s="38"/>
      <c r="L3" s="38"/>
    </row>
    <row r="4" spans="1:12" ht="42" x14ac:dyDescent="0.45">
      <c r="A4" s="38"/>
      <c r="B4" s="38"/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5</v>
      </c>
      <c r="J4" s="38"/>
      <c r="K4" s="38"/>
      <c r="L4" s="38"/>
    </row>
    <row r="5" spans="1:12" ht="63" x14ac:dyDescent="0.45">
      <c r="A5" s="8">
        <v>1</v>
      </c>
      <c r="B5" s="9" t="str">
        <f>รายการคำนวณ!B5</f>
        <v>ทำความสะอาดเครื่องปรับอากาศ อาคารส่วนกลาง</v>
      </c>
      <c r="C5" s="10">
        <f>รายการคำนวณ!H5</f>
        <v>3771.35</v>
      </c>
      <c r="D5" s="11">
        <f>รายการคำนวณ!L5</f>
        <v>7965091.2000000002</v>
      </c>
      <c r="E5" s="10">
        <f>รายการคำนวณ!O5</f>
        <v>-1593049.9170530867</v>
      </c>
      <c r="F5" s="32" t="s">
        <v>14</v>
      </c>
      <c r="G5" s="32" t="s">
        <v>14</v>
      </c>
      <c r="H5" s="32" t="s">
        <v>14</v>
      </c>
      <c r="I5" s="32">
        <v>0</v>
      </c>
      <c r="J5" s="8">
        <f>รายการคำนวณ!N5</f>
        <v>-5</v>
      </c>
      <c r="K5" s="22">
        <v>248454</v>
      </c>
      <c r="L5" s="11">
        <f>K5/(I5+E5)</f>
        <v>-0.1559612146112811</v>
      </c>
    </row>
    <row r="6" spans="1:12" ht="63" x14ac:dyDescent="0.45">
      <c r="A6" s="8">
        <v>2</v>
      </c>
      <c r="B6" s="9" t="str">
        <f>รายการคำนวณ!B6</f>
        <v>ทำความสะอาดเครื่องปรับอากาศ กลุ่มอาคารหอพักนิสิต</v>
      </c>
      <c r="C6" s="10">
        <f>รายการคำนวณ!H6</f>
        <v>4665.16</v>
      </c>
      <c r="D6" s="11">
        <f>รายการคำนวณ!L6</f>
        <v>9852817.9199999999</v>
      </c>
      <c r="E6" s="10">
        <f>รายการคำนวณ!O6</f>
        <v>-1970596.5858923476</v>
      </c>
      <c r="F6" s="32" t="s">
        <v>14</v>
      </c>
      <c r="G6" s="32" t="s">
        <v>52</v>
      </c>
      <c r="H6" s="32" t="s">
        <v>52</v>
      </c>
      <c r="I6" s="32">
        <v>0</v>
      </c>
      <c r="J6" s="8">
        <f>รายการคำนวณ!N6</f>
        <v>-5</v>
      </c>
      <c r="K6" s="22">
        <v>271560</v>
      </c>
      <c r="L6" s="11">
        <f>K6/(I6+E6)</f>
        <v>-0.13780598319520032</v>
      </c>
    </row>
    <row r="7" spans="1:12" x14ac:dyDescent="0.45">
      <c r="E7" s="17">
        <f>SUM(E5:E6)</f>
        <v>-3563646.5029454343</v>
      </c>
    </row>
    <row r="8" spans="1:12" x14ac:dyDescent="0.45">
      <c r="B8" s="15" t="s">
        <v>33</v>
      </c>
    </row>
    <row r="9" spans="1:12" x14ac:dyDescent="0.45">
      <c r="B9" s="36" t="s">
        <v>54</v>
      </c>
      <c r="C9" s="36"/>
      <c r="D9" s="36"/>
      <c r="E9" s="35">
        <f>ข้อมูลแอร์ส่วนกลาง!C287</f>
        <v>13545677</v>
      </c>
      <c r="F9" s="34" t="s">
        <v>56</v>
      </c>
      <c r="G9" s="34" t="s">
        <v>38</v>
      </c>
      <c r="H9" s="13">
        <v>284</v>
      </c>
      <c r="I9" s="34" t="s">
        <v>57</v>
      </c>
      <c r="J9" s="34"/>
      <c r="K9" s="34"/>
      <c r="L9" s="34"/>
    </row>
    <row r="10" spans="1:12" x14ac:dyDescent="0.45">
      <c r="B10" s="36" t="s">
        <v>55</v>
      </c>
      <c r="C10" s="36"/>
      <c r="D10" s="36"/>
      <c r="E10" s="35">
        <f>ข้อมูลแอร์ส่วนกลาง!I14</f>
        <v>16756000</v>
      </c>
      <c r="F10" s="34" t="s">
        <v>56</v>
      </c>
      <c r="G10" s="34" t="s">
        <v>38</v>
      </c>
      <c r="H10" s="13">
        <v>876</v>
      </c>
      <c r="I10" s="34" t="s">
        <v>57</v>
      </c>
      <c r="J10" s="34"/>
      <c r="K10" s="34"/>
      <c r="L10" s="34"/>
    </row>
    <row r="11" spans="1:12" x14ac:dyDescent="0.4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21" spans="1:14" x14ac:dyDescent="0.4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</sheetData>
  <mergeCells count="12">
    <mergeCell ref="B11:L11"/>
    <mergeCell ref="A1:L1"/>
    <mergeCell ref="A2:A4"/>
    <mergeCell ref="B2:B4"/>
    <mergeCell ref="C2:I2"/>
    <mergeCell ref="J2:J4"/>
    <mergeCell ref="K2:K4"/>
    <mergeCell ref="L2:L4"/>
    <mergeCell ref="C3:E3"/>
    <mergeCell ref="F3:I3"/>
    <mergeCell ref="B9:D9"/>
    <mergeCell ref="B10:D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E17" sqref="E17"/>
    </sheetView>
  </sheetViews>
  <sheetFormatPr defaultRowHeight="18" x14ac:dyDescent="0.4"/>
  <cols>
    <col min="1" max="1" width="4.875" style="1" bestFit="1" customWidth="1"/>
    <col min="2" max="2" width="19.25" style="1" customWidth="1"/>
    <col min="3" max="3" width="6.5" style="1" customWidth="1"/>
    <col min="4" max="4" width="5.125" style="1" bestFit="1" customWidth="1"/>
    <col min="5" max="5" width="9.75" style="1" bestFit="1" customWidth="1"/>
    <col min="6" max="6" width="7.375" style="1" bestFit="1" customWidth="1"/>
    <col min="7" max="7" width="10" style="2" bestFit="1" customWidth="1"/>
    <col min="8" max="8" width="6.75" style="1" customWidth="1"/>
    <col min="9" max="9" width="4.75" style="1" customWidth="1"/>
    <col min="10" max="10" width="9.75" style="1" bestFit="1" customWidth="1"/>
    <col min="11" max="11" width="7.375" style="1" bestFit="1" customWidth="1"/>
    <col min="12" max="12" width="10" style="2" customWidth="1"/>
    <col min="13" max="13" width="8.5" style="2" customWidth="1"/>
    <col min="14" max="14" width="4.625" style="1" bestFit="1" customWidth="1"/>
    <col min="15" max="15" width="9.25" style="2" customWidth="1"/>
    <col min="16" max="16384" width="9" style="1"/>
  </cols>
  <sheetData>
    <row r="1" spans="1:15" x14ac:dyDescent="0.4">
      <c r="A1" s="39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4">
      <c r="A2" s="40" t="s">
        <v>0</v>
      </c>
      <c r="B2" s="40" t="s">
        <v>1</v>
      </c>
      <c r="C2" s="40" t="s">
        <v>16</v>
      </c>
      <c r="D2" s="40"/>
      <c r="E2" s="40"/>
      <c r="F2" s="40"/>
      <c r="G2" s="40"/>
      <c r="H2" s="40" t="s">
        <v>20</v>
      </c>
      <c r="I2" s="40"/>
      <c r="J2" s="40"/>
      <c r="K2" s="40"/>
      <c r="L2" s="40"/>
      <c r="M2" s="41" t="s">
        <v>30</v>
      </c>
      <c r="N2" s="42"/>
      <c r="O2" s="43"/>
    </row>
    <row r="3" spans="1:15" x14ac:dyDescent="0.4">
      <c r="A3" s="40"/>
      <c r="B3" s="40"/>
      <c r="C3" s="5" t="s">
        <v>15</v>
      </c>
      <c r="D3" s="5" t="s">
        <v>25</v>
      </c>
      <c r="E3" s="5" t="s">
        <v>18</v>
      </c>
      <c r="F3" s="5" t="s">
        <v>17</v>
      </c>
      <c r="G3" s="4" t="s">
        <v>19</v>
      </c>
      <c r="H3" s="5" t="s">
        <v>15</v>
      </c>
      <c r="I3" s="5" t="s">
        <v>25</v>
      </c>
      <c r="J3" s="5" t="s">
        <v>18</v>
      </c>
      <c r="K3" s="5" t="s">
        <v>17</v>
      </c>
      <c r="L3" s="4" t="s">
        <v>19</v>
      </c>
      <c r="M3" s="4" t="s">
        <v>31</v>
      </c>
      <c r="N3" s="5" t="s">
        <v>29</v>
      </c>
      <c r="O3" s="4" t="s">
        <v>27</v>
      </c>
    </row>
    <row r="4" spans="1:15" x14ac:dyDescent="0.4">
      <c r="A4" s="40"/>
      <c r="B4" s="40"/>
      <c r="C4" s="5" t="s">
        <v>21</v>
      </c>
      <c r="D4" s="5" t="s">
        <v>26</v>
      </c>
      <c r="E4" s="5" t="s">
        <v>22</v>
      </c>
      <c r="F4" s="5" t="s">
        <v>23</v>
      </c>
      <c r="G4" s="4" t="s">
        <v>21</v>
      </c>
      <c r="H4" s="5" t="s">
        <v>21</v>
      </c>
      <c r="I4" s="5" t="s">
        <v>26</v>
      </c>
      <c r="J4" s="5" t="s">
        <v>22</v>
      </c>
      <c r="K4" s="5" t="s">
        <v>23</v>
      </c>
      <c r="L4" s="4" t="s">
        <v>21</v>
      </c>
      <c r="M4" s="4" t="s">
        <v>21</v>
      </c>
      <c r="N4" s="5" t="s">
        <v>24</v>
      </c>
      <c r="O4" s="4" t="s">
        <v>28</v>
      </c>
    </row>
    <row r="5" spans="1:15" ht="36" x14ac:dyDescent="0.4">
      <c r="A5" s="6">
        <v>1</v>
      </c>
      <c r="B5" s="23" t="s">
        <v>42</v>
      </c>
      <c r="C5" s="7">
        <f>ข้อมูลแอร์ส่วนกลาง!D287</f>
        <v>3969.84605226439</v>
      </c>
      <c r="D5" s="6">
        <v>1</v>
      </c>
      <c r="E5" s="6">
        <v>8</v>
      </c>
      <c r="F5" s="6">
        <v>264</v>
      </c>
      <c r="G5" s="7">
        <f>C5*D5*E5*F5</f>
        <v>8384314.8623823915</v>
      </c>
      <c r="H5" s="7">
        <f>ROUND(C5*0.95,2)</f>
        <v>3771.35</v>
      </c>
      <c r="I5" s="6">
        <f>D5</f>
        <v>1</v>
      </c>
      <c r="J5" s="6">
        <v>8</v>
      </c>
      <c r="K5" s="6">
        <v>264</v>
      </c>
      <c r="L5" s="7">
        <f>H5*I5*J5*K5</f>
        <v>7965091.2000000002</v>
      </c>
      <c r="M5" s="7">
        <f>L5-G5</f>
        <v>-419223.66238239128</v>
      </c>
      <c r="N5" s="6">
        <f>ROUND(((L5/G5)-1)*100,2)</f>
        <v>-5</v>
      </c>
      <c r="O5" s="7">
        <f>M5*C10</f>
        <v>-1593049.9170530867</v>
      </c>
    </row>
    <row r="6" spans="1:15" ht="36" x14ac:dyDescent="0.4">
      <c r="A6" s="6">
        <v>2</v>
      </c>
      <c r="B6" s="23" t="s">
        <v>43</v>
      </c>
      <c r="C6" s="31">
        <f>ข้อมูลแอร์ส่วนกลาง!J14</f>
        <v>4910.6988489199994</v>
      </c>
      <c r="D6" s="6">
        <v>1</v>
      </c>
      <c r="E6" s="6">
        <v>8</v>
      </c>
      <c r="F6" s="6">
        <v>264</v>
      </c>
      <c r="G6" s="7">
        <f>C6*D6*E6*F6</f>
        <v>10371395.968919039</v>
      </c>
      <c r="H6" s="7">
        <f>ROUND(C6*0.95,2)</f>
        <v>4665.16</v>
      </c>
      <c r="I6" s="6">
        <v>1</v>
      </c>
      <c r="J6" s="6">
        <v>8</v>
      </c>
      <c r="K6" s="6">
        <v>264</v>
      </c>
      <c r="L6" s="7">
        <f>H6*I6*J6*K6</f>
        <v>9852817.9199999999</v>
      </c>
      <c r="M6" s="7">
        <f>L6-G6</f>
        <v>-518578.04891903885</v>
      </c>
      <c r="N6" s="6">
        <f>ROUND(((L6/G6)-1)*100,2)</f>
        <v>-5</v>
      </c>
      <c r="O6" s="7">
        <f>M6*C10</f>
        <v>-1970596.5858923476</v>
      </c>
    </row>
    <row r="9" spans="1:15" x14ac:dyDescent="0.4">
      <c r="B9" s="16" t="s">
        <v>32</v>
      </c>
    </row>
    <row r="10" spans="1:15" x14ac:dyDescent="0.4">
      <c r="B10" s="1" t="s">
        <v>35</v>
      </c>
      <c r="C10" s="1">
        <v>3.8</v>
      </c>
      <c r="D10" s="1" t="s">
        <v>34</v>
      </c>
      <c r="E10" s="21" t="s">
        <v>51</v>
      </c>
      <c r="G10" s="3"/>
    </row>
    <row r="11" spans="1:15" x14ac:dyDescent="0.4">
      <c r="B11" s="1" t="s">
        <v>37</v>
      </c>
      <c r="C11" s="1">
        <v>22</v>
      </c>
      <c r="D11" s="1" t="s">
        <v>36</v>
      </c>
    </row>
  </sheetData>
  <mergeCells count="6">
    <mergeCell ref="A1:O1"/>
    <mergeCell ref="C2:G2"/>
    <mergeCell ref="H2:L2"/>
    <mergeCell ref="A2:A4"/>
    <mergeCell ref="B2:B4"/>
    <mergeCell ref="M2:O2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7"/>
  <sheetViews>
    <sheetView workbookViewId="0">
      <selection activeCell="L10" sqref="L10"/>
    </sheetView>
  </sheetViews>
  <sheetFormatPr defaultRowHeight="23.25" x14ac:dyDescent="0.5"/>
  <cols>
    <col min="1" max="2" width="9" style="18"/>
    <col min="3" max="3" width="13.625" style="18" customWidth="1"/>
    <col min="4" max="4" width="18.5" style="18" customWidth="1"/>
    <col min="5" max="5" width="9" style="18"/>
    <col min="6" max="6" width="13" style="18" customWidth="1"/>
    <col min="7" max="7" width="10.875" style="18" customWidth="1"/>
    <col min="8" max="8" width="10.125" style="18" customWidth="1"/>
    <col min="9" max="9" width="13" style="18" customWidth="1"/>
    <col min="10" max="10" width="11" style="18" customWidth="1"/>
    <col min="11" max="16384" width="9" style="18"/>
  </cols>
  <sheetData>
    <row r="1" spans="1:11" x14ac:dyDescent="0.5">
      <c r="A1" s="44" t="s">
        <v>46</v>
      </c>
      <c r="B1" s="44"/>
      <c r="C1" s="44"/>
      <c r="D1" s="44"/>
      <c r="F1" s="44" t="s">
        <v>47</v>
      </c>
      <c r="G1" s="44"/>
      <c r="H1" s="44"/>
      <c r="I1" s="44"/>
      <c r="J1" s="44"/>
    </row>
    <row r="2" spans="1:11" x14ac:dyDescent="0.5">
      <c r="A2" s="18" t="s">
        <v>41</v>
      </c>
      <c r="B2" s="18" t="s">
        <v>0</v>
      </c>
      <c r="C2" s="18" t="s">
        <v>39</v>
      </c>
      <c r="D2" s="18" t="s">
        <v>40</v>
      </c>
      <c r="F2" s="18" t="s">
        <v>41</v>
      </c>
      <c r="G2" s="18" t="s">
        <v>39</v>
      </c>
      <c r="H2" s="18" t="s">
        <v>25</v>
      </c>
      <c r="I2" s="18" t="s">
        <v>39</v>
      </c>
      <c r="J2" s="18" t="s">
        <v>40</v>
      </c>
    </row>
    <row r="3" spans="1:11" x14ac:dyDescent="0.5">
      <c r="A3" s="18">
        <v>1</v>
      </c>
      <c r="B3" s="18">
        <v>1</v>
      </c>
      <c r="C3" s="18">
        <v>278000</v>
      </c>
      <c r="D3" s="20">
        <f>C3*0.00029307107</f>
        <v>81.473757460000002</v>
      </c>
      <c r="F3" s="18">
        <v>1</v>
      </c>
      <c r="G3" s="18">
        <v>19000</v>
      </c>
      <c r="H3" s="18">
        <v>90</v>
      </c>
      <c r="I3" s="18">
        <f>G3*H3</f>
        <v>1710000</v>
      </c>
      <c r="J3" s="20">
        <f t="shared" ref="J3:J13" si="0">G3*H3*0.00029307107</f>
        <v>501.15152969999997</v>
      </c>
    </row>
    <row r="4" spans="1:11" x14ac:dyDescent="0.5">
      <c r="B4" s="18">
        <v>2</v>
      </c>
      <c r="C4" s="18">
        <v>278000</v>
      </c>
      <c r="D4" s="20">
        <f t="shared" ref="D4:D67" si="1">C4*0.00029307107</f>
        <v>81.473757460000002</v>
      </c>
      <c r="F4" s="18">
        <v>2</v>
      </c>
      <c r="G4" s="18">
        <v>19000</v>
      </c>
      <c r="H4" s="18">
        <v>90</v>
      </c>
      <c r="I4" s="18">
        <f t="shared" ref="I4:I13" si="2">G4*H4</f>
        <v>1710000</v>
      </c>
      <c r="J4" s="20">
        <f t="shared" si="0"/>
        <v>501.15152969999997</v>
      </c>
    </row>
    <row r="5" spans="1:11" x14ac:dyDescent="0.5">
      <c r="B5" s="18">
        <v>3</v>
      </c>
      <c r="C5" s="18">
        <v>19076</v>
      </c>
      <c r="D5" s="20">
        <f t="shared" si="1"/>
        <v>5.59062373132</v>
      </c>
      <c r="F5" s="18">
        <v>3</v>
      </c>
      <c r="G5" s="18">
        <v>19000</v>
      </c>
      <c r="H5" s="18">
        <v>63</v>
      </c>
      <c r="I5" s="18">
        <f t="shared" si="2"/>
        <v>1197000</v>
      </c>
      <c r="J5" s="20">
        <f t="shared" si="0"/>
        <v>350.80607078999998</v>
      </c>
    </row>
    <row r="6" spans="1:11" x14ac:dyDescent="0.5">
      <c r="B6" s="18">
        <v>4</v>
      </c>
      <c r="C6" s="18">
        <v>30510</v>
      </c>
      <c r="D6" s="20">
        <f t="shared" si="1"/>
        <v>8.9415983456999992</v>
      </c>
      <c r="F6" s="18">
        <v>4</v>
      </c>
      <c r="G6" s="18">
        <v>19000</v>
      </c>
      <c r="H6" s="18">
        <v>73</v>
      </c>
      <c r="I6" s="18">
        <f t="shared" si="2"/>
        <v>1387000</v>
      </c>
      <c r="J6" s="20">
        <f t="shared" si="0"/>
        <v>406.48957408999996</v>
      </c>
    </row>
    <row r="7" spans="1:11" x14ac:dyDescent="0.5">
      <c r="B7" s="18">
        <v>5</v>
      </c>
      <c r="C7" s="18">
        <v>30510</v>
      </c>
      <c r="D7" s="20">
        <f t="shared" si="1"/>
        <v>8.9415983456999992</v>
      </c>
      <c r="F7" s="18">
        <v>5</v>
      </c>
      <c r="G7" s="18">
        <v>19000</v>
      </c>
      <c r="H7" s="18">
        <v>120</v>
      </c>
      <c r="I7" s="18">
        <f t="shared" si="2"/>
        <v>2280000</v>
      </c>
      <c r="J7" s="20">
        <f t="shared" si="0"/>
        <v>668.20203960000003</v>
      </c>
    </row>
    <row r="8" spans="1:11" x14ac:dyDescent="0.5">
      <c r="B8" s="18">
        <v>6</v>
      </c>
      <c r="C8" s="18">
        <v>30510</v>
      </c>
      <c r="D8" s="20">
        <f t="shared" si="1"/>
        <v>8.9415983456999992</v>
      </c>
      <c r="F8" s="18">
        <v>6</v>
      </c>
      <c r="G8" s="18">
        <v>19000</v>
      </c>
      <c r="H8" s="18">
        <v>116</v>
      </c>
      <c r="I8" s="18">
        <f t="shared" si="2"/>
        <v>2204000</v>
      </c>
      <c r="J8" s="20">
        <f t="shared" si="0"/>
        <v>645.92863827999997</v>
      </c>
    </row>
    <row r="9" spans="1:11" x14ac:dyDescent="0.5">
      <c r="B9" s="18">
        <v>7</v>
      </c>
      <c r="C9" s="18">
        <v>30510</v>
      </c>
      <c r="D9" s="20">
        <f t="shared" si="1"/>
        <v>8.9415983456999992</v>
      </c>
      <c r="F9" s="18">
        <v>7</v>
      </c>
      <c r="G9" s="18">
        <v>19000</v>
      </c>
      <c r="H9" s="18">
        <v>60</v>
      </c>
      <c r="I9" s="18">
        <f t="shared" si="2"/>
        <v>1140000</v>
      </c>
      <c r="J9" s="20">
        <f t="shared" si="0"/>
        <v>334.10101980000002</v>
      </c>
    </row>
    <row r="10" spans="1:11" x14ac:dyDescent="0.5">
      <c r="B10" s="18">
        <v>8</v>
      </c>
      <c r="C10" s="18">
        <v>30510</v>
      </c>
      <c r="D10" s="20">
        <f t="shared" si="1"/>
        <v>8.9415983456999992</v>
      </c>
      <c r="F10" s="18">
        <v>8</v>
      </c>
      <c r="G10" s="18">
        <v>19000</v>
      </c>
      <c r="H10" s="18">
        <v>116</v>
      </c>
      <c r="I10" s="18">
        <f t="shared" si="2"/>
        <v>2204000</v>
      </c>
      <c r="J10" s="20">
        <f t="shared" si="0"/>
        <v>645.92863827999997</v>
      </c>
    </row>
    <row r="11" spans="1:11" x14ac:dyDescent="0.5">
      <c r="B11" s="18">
        <v>9</v>
      </c>
      <c r="C11" s="18">
        <v>30510</v>
      </c>
      <c r="D11" s="20">
        <f t="shared" si="1"/>
        <v>8.9415983456999992</v>
      </c>
      <c r="F11" s="18" t="s">
        <v>48</v>
      </c>
      <c r="G11" s="18">
        <v>38000</v>
      </c>
      <c r="H11" s="18">
        <v>7</v>
      </c>
      <c r="I11" s="18">
        <f t="shared" si="2"/>
        <v>266000</v>
      </c>
      <c r="J11" s="20">
        <f t="shared" si="0"/>
        <v>77.956904620000003</v>
      </c>
    </row>
    <row r="12" spans="1:11" x14ac:dyDescent="0.5">
      <c r="B12" s="18">
        <v>10</v>
      </c>
      <c r="C12" s="18">
        <v>30510</v>
      </c>
      <c r="D12" s="20">
        <f t="shared" si="1"/>
        <v>8.9415983456999992</v>
      </c>
      <c r="F12" s="18" t="s">
        <v>49</v>
      </c>
      <c r="G12" s="18">
        <v>38000</v>
      </c>
      <c r="H12" s="18">
        <v>6</v>
      </c>
      <c r="I12" s="18">
        <f t="shared" si="2"/>
        <v>228000</v>
      </c>
      <c r="J12" s="20">
        <f t="shared" si="0"/>
        <v>66.820203960000001</v>
      </c>
    </row>
    <row r="13" spans="1:11" x14ac:dyDescent="0.5">
      <c r="B13" s="18">
        <v>11</v>
      </c>
      <c r="C13" s="18">
        <v>30510</v>
      </c>
      <c r="D13" s="20">
        <f t="shared" si="1"/>
        <v>8.9415983456999992</v>
      </c>
      <c r="F13" s="18" t="s">
        <v>50</v>
      </c>
      <c r="G13" s="18">
        <v>18000</v>
      </c>
      <c r="H13" s="18">
        <v>135</v>
      </c>
      <c r="I13" s="18">
        <f t="shared" si="2"/>
        <v>2430000</v>
      </c>
      <c r="J13" s="20">
        <f t="shared" si="0"/>
        <v>712.16270009999994</v>
      </c>
    </row>
    <row r="14" spans="1:11" x14ac:dyDescent="0.5">
      <c r="B14" s="18">
        <v>12</v>
      </c>
      <c r="C14" s="18">
        <v>40722</v>
      </c>
      <c r="D14" s="20">
        <f t="shared" si="1"/>
        <v>11.934440112539999</v>
      </c>
      <c r="F14" s="24" t="s">
        <v>38</v>
      </c>
      <c r="G14" s="25"/>
      <c r="H14" s="26">
        <f>SUM(H3:H13)</f>
        <v>876</v>
      </c>
      <c r="I14" s="27">
        <f>SUM(I3:I13)</f>
        <v>16756000</v>
      </c>
      <c r="J14" s="27">
        <f>SUM(J3:J13)</f>
        <v>4910.6988489199994</v>
      </c>
      <c r="K14" s="20"/>
    </row>
    <row r="15" spans="1:11" x14ac:dyDescent="0.5">
      <c r="B15" s="18">
        <v>13</v>
      </c>
      <c r="C15" s="18">
        <v>40722</v>
      </c>
      <c r="D15" s="20">
        <f t="shared" si="1"/>
        <v>11.934440112539999</v>
      </c>
      <c r="J15" s="20"/>
    </row>
    <row r="16" spans="1:11" x14ac:dyDescent="0.5">
      <c r="B16" s="18">
        <v>14</v>
      </c>
      <c r="C16" s="18">
        <v>40722</v>
      </c>
      <c r="D16" s="20">
        <f t="shared" si="1"/>
        <v>11.934440112539999</v>
      </c>
      <c r="J16" s="20"/>
    </row>
    <row r="17" spans="2:10" x14ac:dyDescent="0.5">
      <c r="B17" s="18">
        <v>15</v>
      </c>
      <c r="C17" s="18">
        <v>40722</v>
      </c>
      <c r="D17" s="20">
        <f t="shared" si="1"/>
        <v>11.934440112539999</v>
      </c>
      <c r="J17" s="20"/>
    </row>
    <row r="18" spans="2:10" x14ac:dyDescent="0.5">
      <c r="B18" s="18">
        <v>16</v>
      </c>
      <c r="C18" s="18">
        <v>40722</v>
      </c>
      <c r="D18" s="20">
        <f t="shared" si="1"/>
        <v>11.934440112539999</v>
      </c>
      <c r="J18" s="20"/>
    </row>
    <row r="19" spans="2:10" x14ac:dyDescent="0.5">
      <c r="B19" s="18">
        <v>17</v>
      </c>
      <c r="C19" s="18">
        <v>60000</v>
      </c>
      <c r="D19" s="20">
        <f t="shared" si="1"/>
        <v>17.5842642</v>
      </c>
      <c r="J19" s="20"/>
    </row>
    <row r="20" spans="2:10" x14ac:dyDescent="0.5">
      <c r="B20" s="18">
        <v>18</v>
      </c>
      <c r="C20" s="18">
        <v>60000</v>
      </c>
      <c r="D20" s="20">
        <f t="shared" si="1"/>
        <v>17.5842642</v>
      </c>
      <c r="J20" s="20"/>
    </row>
    <row r="21" spans="2:10" x14ac:dyDescent="0.5">
      <c r="B21" s="18">
        <v>19</v>
      </c>
      <c r="C21" s="18">
        <v>60000</v>
      </c>
      <c r="D21" s="20">
        <f t="shared" si="1"/>
        <v>17.5842642</v>
      </c>
      <c r="J21" s="20"/>
    </row>
    <row r="22" spans="2:10" x14ac:dyDescent="0.5">
      <c r="B22" s="18">
        <v>20</v>
      </c>
      <c r="C22" s="18">
        <v>60000</v>
      </c>
      <c r="D22" s="20">
        <f t="shared" si="1"/>
        <v>17.5842642</v>
      </c>
      <c r="J22" s="20"/>
    </row>
    <row r="23" spans="2:10" x14ac:dyDescent="0.5">
      <c r="B23" s="18">
        <v>21</v>
      </c>
      <c r="C23" s="18">
        <v>60000</v>
      </c>
      <c r="D23" s="20">
        <f t="shared" si="1"/>
        <v>17.5842642</v>
      </c>
    </row>
    <row r="24" spans="2:10" x14ac:dyDescent="0.5">
      <c r="B24" s="18">
        <v>22</v>
      </c>
      <c r="C24" s="18">
        <v>40722</v>
      </c>
      <c r="D24" s="20">
        <f t="shared" si="1"/>
        <v>11.934440112539999</v>
      </c>
    </row>
    <row r="25" spans="2:10" x14ac:dyDescent="0.5">
      <c r="B25" s="18">
        <v>23</v>
      </c>
      <c r="C25" s="18">
        <v>36666</v>
      </c>
      <c r="D25" s="20">
        <f t="shared" si="1"/>
        <v>10.74574385262</v>
      </c>
    </row>
    <row r="26" spans="2:10" x14ac:dyDescent="0.5">
      <c r="B26" s="18">
        <v>24</v>
      </c>
      <c r="C26" s="18">
        <v>36666</v>
      </c>
      <c r="D26" s="20">
        <f t="shared" si="1"/>
        <v>10.74574385262</v>
      </c>
    </row>
    <row r="27" spans="2:10" x14ac:dyDescent="0.5">
      <c r="B27" s="18">
        <v>25</v>
      </c>
      <c r="C27" s="18">
        <v>36666</v>
      </c>
      <c r="D27" s="20">
        <f t="shared" si="1"/>
        <v>10.74574385262</v>
      </c>
    </row>
    <row r="28" spans="2:10" x14ac:dyDescent="0.5">
      <c r="B28" s="18">
        <v>26</v>
      </c>
      <c r="C28" s="18">
        <v>36666</v>
      </c>
      <c r="D28" s="20">
        <f t="shared" si="1"/>
        <v>10.74574385262</v>
      </c>
    </row>
    <row r="29" spans="2:10" x14ac:dyDescent="0.5">
      <c r="B29" s="18">
        <v>27</v>
      </c>
      <c r="C29" s="18">
        <v>36666</v>
      </c>
      <c r="D29" s="20">
        <f t="shared" si="1"/>
        <v>10.74574385262</v>
      </c>
    </row>
    <row r="30" spans="2:10" x14ac:dyDescent="0.5">
      <c r="B30" s="18">
        <v>28</v>
      </c>
      <c r="C30" s="18">
        <v>36666</v>
      </c>
      <c r="D30" s="20">
        <f t="shared" si="1"/>
        <v>10.74574385262</v>
      </c>
    </row>
    <row r="31" spans="2:10" x14ac:dyDescent="0.5">
      <c r="B31" s="18">
        <v>29</v>
      </c>
      <c r="C31" s="18">
        <v>36666</v>
      </c>
      <c r="D31" s="20">
        <f t="shared" si="1"/>
        <v>10.74574385262</v>
      </c>
    </row>
    <row r="32" spans="2:10" x14ac:dyDescent="0.5">
      <c r="B32" s="18">
        <v>30</v>
      </c>
      <c r="C32" s="18">
        <v>36666</v>
      </c>
      <c r="D32" s="20">
        <f t="shared" si="1"/>
        <v>10.74574385262</v>
      </c>
    </row>
    <row r="33" spans="1:4" x14ac:dyDescent="0.5">
      <c r="B33" s="18">
        <v>31</v>
      </c>
      <c r="C33" s="18">
        <v>36666</v>
      </c>
      <c r="D33" s="20">
        <f t="shared" si="1"/>
        <v>10.74574385262</v>
      </c>
    </row>
    <row r="34" spans="1:4" x14ac:dyDescent="0.5">
      <c r="B34" s="18">
        <v>32</v>
      </c>
      <c r="C34" s="18">
        <v>36666</v>
      </c>
      <c r="D34" s="20">
        <f t="shared" si="1"/>
        <v>10.74574385262</v>
      </c>
    </row>
    <row r="35" spans="1:4" x14ac:dyDescent="0.5">
      <c r="B35" s="18">
        <v>33</v>
      </c>
      <c r="C35" s="18">
        <v>36666</v>
      </c>
      <c r="D35" s="20">
        <f t="shared" si="1"/>
        <v>10.74574385262</v>
      </c>
    </row>
    <row r="36" spans="1:4" x14ac:dyDescent="0.5">
      <c r="B36" s="18">
        <v>34</v>
      </c>
      <c r="C36" s="18">
        <v>36666</v>
      </c>
      <c r="D36" s="20">
        <f t="shared" si="1"/>
        <v>10.74574385262</v>
      </c>
    </row>
    <row r="37" spans="1:4" x14ac:dyDescent="0.5">
      <c r="B37" s="18">
        <v>35</v>
      </c>
      <c r="C37" s="18">
        <v>36666</v>
      </c>
      <c r="D37" s="20">
        <f t="shared" si="1"/>
        <v>10.74574385262</v>
      </c>
    </row>
    <row r="38" spans="1:4" x14ac:dyDescent="0.5">
      <c r="B38" s="18">
        <v>36</v>
      </c>
      <c r="C38" s="18">
        <v>36666</v>
      </c>
      <c r="D38" s="20">
        <f t="shared" si="1"/>
        <v>10.74574385262</v>
      </c>
    </row>
    <row r="39" spans="1:4" x14ac:dyDescent="0.5">
      <c r="B39" s="18">
        <v>37</v>
      </c>
      <c r="C39" s="18">
        <v>36666</v>
      </c>
      <c r="D39" s="20">
        <f t="shared" si="1"/>
        <v>10.74574385262</v>
      </c>
    </row>
    <row r="40" spans="1:4" x14ac:dyDescent="0.5">
      <c r="B40" s="18">
        <v>38</v>
      </c>
      <c r="C40" s="18">
        <v>19076</v>
      </c>
      <c r="D40" s="20">
        <f t="shared" si="1"/>
        <v>5.59062373132</v>
      </c>
    </row>
    <row r="41" spans="1:4" x14ac:dyDescent="0.5">
      <c r="A41" s="18">
        <v>5</v>
      </c>
      <c r="B41" s="18">
        <v>1</v>
      </c>
      <c r="C41" s="18">
        <v>48000</v>
      </c>
      <c r="D41" s="20">
        <f t="shared" si="1"/>
        <v>14.067411359999999</v>
      </c>
    </row>
    <row r="42" spans="1:4" x14ac:dyDescent="0.5">
      <c r="B42" s="18">
        <v>2</v>
      </c>
      <c r="C42" s="18">
        <v>48000</v>
      </c>
      <c r="D42" s="20">
        <f t="shared" si="1"/>
        <v>14.067411359999999</v>
      </c>
    </row>
    <row r="43" spans="1:4" x14ac:dyDescent="0.5">
      <c r="B43" s="18">
        <v>3</v>
      </c>
      <c r="C43" s="18">
        <v>48000</v>
      </c>
      <c r="D43" s="20">
        <f t="shared" si="1"/>
        <v>14.067411359999999</v>
      </c>
    </row>
    <row r="44" spans="1:4" x14ac:dyDescent="0.5">
      <c r="B44" s="18">
        <v>4</v>
      </c>
      <c r="C44" s="18">
        <v>48000</v>
      </c>
      <c r="D44" s="20">
        <f t="shared" si="1"/>
        <v>14.067411359999999</v>
      </c>
    </row>
    <row r="45" spans="1:4" x14ac:dyDescent="0.5">
      <c r="B45" s="18">
        <v>5</v>
      </c>
      <c r="C45" s="18">
        <v>48000</v>
      </c>
      <c r="D45" s="20">
        <f t="shared" si="1"/>
        <v>14.067411359999999</v>
      </c>
    </row>
    <row r="46" spans="1:4" x14ac:dyDescent="0.5">
      <c r="B46" s="18">
        <v>6</v>
      </c>
      <c r="C46" s="18">
        <v>48000</v>
      </c>
      <c r="D46" s="20">
        <f t="shared" si="1"/>
        <v>14.067411359999999</v>
      </c>
    </row>
    <row r="47" spans="1:4" x14ac:dyDescent="0.5">
      <c r="A47" s="18">
        <v>6</v>
      </c>
      <c r="B47" s="18">
        <v>1</v>
      </c>
      <c r="C47" s="18">
        <v>36000</v>
      </c>
      <c r="D47" s="20">
        <f t="shared" si="1"/>
        <v>10.550558519999999</v>
      </c>
    </row>
    <row r="48" spans="1:4" x14ac:dyDescent="0.5">
      <c r="B48" s="18">
        <v>2</v>
      </c>
      <c r="C48" s="18">
        <v>36000</v>
      </c>
      <c r="D48" s="20">
        <f t="shared" si="1"/>
        <v>10.550558519999999</v>
      </c>
    </row>
    <row r="49" spans="1:4" x14ac:dyDescent="0.5">
      <c r="B49" s="18">
        <v>3</v>
      </c>
      <c r="C49" s="18">
        <v>36000</v>
      </c>
      <c r="D49" s="20">
        <f t="shared" si="1"/>
        <v>10.550558519999999</v>
      </c>
    </row>
    <row r="50" spans="1:4" x14ac:dyDescent="0.5">
      <c r="B50" s="18">
        <v>4</v>
      </c>
      <c r="C50" s="18">
        <v>36000</v>
      </c>
      <c r="D50" s="20">
        <f t="shared" si="1"/>
        <v>10.550558519999999</v>
      </c>
    </row>
    <row r="51" spans="1:4" x14ac:dyDescent="0.5">
      <c r="B51" s="18">
        <v>5</v>
      </c>
      <c r="C51" s="18">
        <v>36000</v>
      </c>
      <c r="D51" s="20">
        <f t="shared" si="1"/>
        <v>10.550558519999999</v>
      </c>
    </row>
    <row r="52" spans="1:4" x14ac:dyDescent="0.5">
      <c r="B52" s="18">
        <v>6</v>
      </c>
      <c r="C52" s="18">
        <v>36000</v>
      </c>
      <c r="D52" s="20">
        <f t="shared" si="1"/>
        <v>10.550558519999999</v>
      </c>
    </row>
    <row r="53" spans="1:4" x14ac:dyDescent="0.5">
      <c r="B53" s="18">
        <v>7</v>
      </c>
      <c r="C53" s="18">
        <v>36000</v>
      </c>
      <c r="D53" s="20">
        <f t="shared" si="1"/>
        <v>10.550558519999999</v>
      </c>
    </row>
    <row r="54" spans="1:4" x14ac:dyDescent="0.5">
      <c r="B54" s="18">
        <v>8</v>
      </c>
      <c r="C54" s="18">
        <v>36000</v>
      </c>
      <c r="D54" s="20">
        <f t="shared" si="1"/>
        <v>10.550558519999999</v>
      </c>
    </row>
    <row r="55" spans="1:4" x14ac:dyDescent="0.5">
      <c r="B55" s="18">
        <v>9</v>
      </c>
      <c r="C55" s="18">
        <v>36000</v>
      </c>
      <c r="D55" s="20">
        <f t="shared" si="1"/>
        <v>10.550558519999999</v>
      </c>
    </row>
    <row r="56" spans="1:4" x14ac:dyDescent="0.5">
      <c r="B56" s="18">
        <v>10</v>
      </c>
      <c r="C56" s="18">
        <v>36000</v>
      </c>
      <c r="D56" s="20">
        <f t="shared" si="1"/>
        <v>10.550558519999999</v>
      </c>
    </row>
    <row r="57" spans="1:4" x14ac:dyDescent="0.5">
      <c r="B57" s="18">
        <v>11</v>
      </c>
      <c r="C57" s="18">
        <v>36000</v>
      </c>
      <c r="D57" s="20">
        <f t="shared" si="1"/>
        <v>10.550558519999999</v>
      </c>
    </row>
    <row r="58" spans="1:4" x14ac:dyDescent="0.5">
      <c r="B58" s="18">
        <v>12</v>
      </c>
      <c r="C58" s="18">
        <v>36000</v>
      </c>
      <c r="D58" s="20">
        <f t="shared" si="1"/>
        <v>10.550558519999999</v>
      </c>
    </row>
    <row r="59" spans="1:4" x14ac:dyDescent="0.5">
      <c r="B59" s="18">
        <v>13</v>
      </c>
      <c r="C59" s="18">
        <v>36000</v>
      </c>
      <c r="D59" s="20">
        <f t="shared" si="1"/>
        <v>10.550558519999999</v>
      </c>
    </row>
    <row r="60" spans="1:4" x14ac:dyDescent="0.5">
      <c r="B60" s="18">
        <v>14</v>
      </c>
      <c r="C60" s="18">
        <v>36000</v>
      </c>
      <c r="D60" s="20">
        <f t="shared" si="1"/>
        <v>10.550558519999999</v>
      </c>
    </row>
    <row r="61" spans="1:4" x14ac:dyDescent="0.5">
      <c r="B61" s="18">
        <v>15</v>
      </c>
      <c r="C61" s="18">
        <v>36000</v>
      </c>
      <c r="D61" s="20">
        <f t="shared" si="1"/>
        <v>10.550558519999999</v>
      </c>
    </row>
    <row r="62" spans="1:4" x14ac:dyDescent="0.5">
      <c r="B62" s="18">
        <v>16</v>
      </c>
      <c r="C62" s="18">
        <v>50000</v>
      </c>
      <c r="D62" s="20">
        <f t="shared" si="1"/>
        <v>14.653553499999999</v>
      </c>
    </row>
    <row r="63" spans="1:4" x14ac:dyDescent="0.5">
      <c r="B63" s="18">
        <v>17</v>
      </c>
      <c r="C63" s="18">
        <v>40944</v>
      </c>
      <c r="D63" s="20">
        <f t="shared" si="1"/>
        <v>11.999501890079999</v>
      </c>
    </row>
    <row r="64" spans="1:4" x14ac:dyDescent="0.5">
      <c r="A64" s="18">
        <v>10</v>
      </c>
      <c r="B64" s="18">
        <v>1</v>
      </c>
      <c r="C64" s="18">
        <v>40944</v>
      </c>
      <c r="D64" s="20">
        <f t="shared" si="1"/>
        <v>11.999501890079999</v>
      </c>
    </row>
    <row r="65" spans="2:4" x14ac:dyDescent="0.5">
      <c r="B65" s="18">
        <v>2</v>
      </c>
      <c r="C65" s="18">
        <v>40944</v>
      </c>
      <c r="D65" s="20">
        <f t="shared" si="1"/>
        <v>11.999501890079999</v>
      </c>
    </row>
    <row r="66" spans="2:4" x14ac:dyDescent="0.5">
      <c r="B66" s="18">
        <v>3</v>
      </c>
      <c r="C66" s="18">
        <v>40944</v>
      </c>
      <c r="D66" s="20">
        <f t="shared" si="1"/>
        <v>11.999501890079999</v>
      </c>
    </row>
    <row r="67" spans="2:4" x14ac:dyDescent="0.5">
      <c r="B67" s="18">
        <v>4</v>
      </c>
      <c r="C67" s="18">
        <v>40944</v>
      </c>
      <c r="D67" s="20">
        <f t="shared" si="1"/>
        <v>11.999501890079999</v>
      </c>
    </row>
    <row r="68" spans="2:4" x14ac:dyDescent="0.5">
      <c r="B68" s="18">
        <v>5</v>
      </c>
      <c r="C68" s="18">
        <v>40944</v>
      </c>
      <c r="D68" s="20">
        <f t="shared" ref="D68:D131" si="3">C68*0.00029307107</f>
        <v>11.999501890079999</v>
      </c>
    </row>
    <row r="69" spans="2:4" x14ac:dyDescent="0.5">
      <c r="B69" s="18">
        <v>6</v>
      </c>
      <c r="C69" s="18">
        <v>40944</v>
      </c>
      <c r="D69" s="20">
        <f t="shared" si="3"/>
        <v>11.999501890079999</v>
      </c>
    </row>
    <row r="70" spans="2:4" x14ac:dyDescent="0.5">
      <c r="B70" s="18">
        <v>7</v>
      </c>
      <c r="C70" s="18">
        <v>78900</v>
      </c>
      <c r="D70" s="20">
        <f t="shared" si="3"/>
        <v>23.123307423</v>
      </c>
    </row>
    <row r="71" spans="2:4" x14ac:dyDescent="0.5">
      <c r="B71" s="18">
        <v>8</v>
      </c>
      <c r="C71" s="18">
        <v>78900</v>
      </c>
      <c r="D71" s="20">
        <f t="shared" si="3"/>
        <v>23.123307423</v>
      </c>
    </row>
    <row r="72" spans="2:4" x14ac:dyDescent="0.5">
      <c r="B72" s="18">
        <v>9</v>
      </c>
      <c r="C72" s="18">
        <v>78900</v>
      </c>
      <c r="D72" s="20">
        <f t="shared" si="3"/>
        <v>23.123307423</v>
      </c>
    </row>
    <row r="73" spans="2:4" x14ac:dyDescent="0.5">
      <c r="B73" s="18">
        <v>10</v>
      </c>
      <c r="C73" s="18">
        <v>78900</v>
      </c>
      <c r="D73" s="20">
        <f t="shared" si="3"/>
        <v>23.123307423</v>
      </c>
    </row>
    <row r="74" spans="2:4" x14ac:dyDescent="0.5">
      <c r="B74" s="18">
        <v>11</v>
      </c>
      <c r="C74" s="18">
        <v>78900</v>
      </c>
      <c r="D74" s="20">
        <f t="shared" si="3"/>
        <v>23.123307423</v>
      </c>
    </row>
    <row r="75" spans="2:4" x14ac:dyDescent="0.5">
      <c r="B75" s="18">
        <v>12</v>
      </c>
      <c r="C75" s="18">
        <v>78900</v>
      </c>
      <c r="D75" s="20">
        <f t="shared" si="3"/>
        <v>23.123307423</v>
      </c>
    </row>
    <row r="76" spans="2:4" x14ac:dyDescent="0.5">
      <c r="B76" s="18">
        <v>13</v>
      </c>
      <c r="C76" s="18">
        <v>78900</v>
      </c>
      <c r="D76" s="20">
        <f t="shared" si="3"/>
        <v>23.123307423</v>
      </c>
    </row>
    <row r="77" spans="2:4" x14ac:dyDescent="0.5">
      <c r="B77" s="18">
        <v>14</v>
      </c>
      <c r="C77" s="18">
        <v>78900</v>
      </c>
      <c r="D77" s="20">
        <f t="shared" si="3"/>
        <v>23.123307423</v>
      </c>
    </row>
    <row r="78" spans="2:4" x14ac:dyDescent="0.5">
      <c r="B78" s="18">
        <v>15</v>
      </c>
      <c r="C78" s="18">
        <v>78900</v>
      </c>
      <c r="D78" s="20">
        <f t="shared" si="3"/>
        <v>23.123307423</v>
      </c>
    </row>
    <row r="79" spans="2:4" x14ac:dyDescent="0.5">
      <c r="B79" s="18">
        <v>16</v>
      </c>
      <c r="C79" s="18">
        <v>78900</v>
      </c>
      <c r="D79" s="20">
        <f t="shared" si="3"/>
        <v>23.123307423</v>
      </c>
    </row>
    <row r="80" spans="2:4" x14ac:dyDescent="0.5">
      <c r="B80" s="18">
        <v>17</v>
      </c>
      <c r="C80" s="18">
        <v>40944</v>
      </c>
      <c r="D80" s="20">
        <f t="shared" si="3"/>
        <v>11.999501890079999</v>
      </c>
    </row>
    <row r="81" spans="1:4" x14ac:dyDescent="0.5">
      <c r="B81" s="18">
        <v>18</v>
      </c>
      <c r="C81" s="18">
        <v>40944</v>
      </c>
      <c r="D81" s="20">
        <f t="shared" si="3"/>
        <v>11.999501890079999</v>
      </c>
    </row>
    <row r="82" spans="1:4" x14ac:dyDescent="0.5">
      <c r="B82" s="18">
        <v>19</v>
      </c>
      <c r="C82" s="18">
        <v>40944</v>
      </c>
      <c r="D82" s="20">
        <f t="shared" si="3"/>
        <v>11.999501890079999</v>
      </c>
    </row>
    <row r="83" spans="1:4" x14ac:dyDescent="0.5">
      <c r="B83" s="18">
        <v>20</v>
      </c>
      <c r="C83" s="18">
        <v>40944</v>
      </c>
      <c r="D83" s="20">
        <f t="shared" si="3"/>
        <v>11.999501890079999</v>
      </c>
    </row>
    <row r="84" spans="1:4" x14ac:dyDescent="0.5">
      <c r="B84" s="18">
        <v>21</v>
      </c>
      <c r="C84" s="18">
        <v>40944</v>
      </c>
      <c r="D84" s="20">
        <f t="shared" si="3"/>
        <v>11.999501890079999</v>
      </c>
    </row>
    <row r="85" spans="1:4" x14ac:dyDescent="0.5">
      <c r="B85" s="18">
        <v>22</v>
      </c>
      <c r="C85" s="18">
        <v>40944</v>
      </c>
      <c r="D85" s="20">
        <f t="shared" si="3"/>
        <v>11.999501890079999</v>
      </c>
    </row>
    <row r="86" spans="1:4" x14ac:dyDescent="0.5">
      <c r="B86" s="18">
        <v>23</v>
      </c>
      <c r="C86" s="18">
        <v>40944</v>
      </c>
      <c r="D86" s="20">
        <f t="shared" si="3"/>
        <v>11.999501890079999</v>
      </c>
    </row>
    <row r="87" spans="1:4" x14ac:dyDescent="0.5">
      <c r="B87" s="18">
        <v>24</v>
      </c>
      <c r="C87" s="18">
        <v>40944</v>
      </c>
      <c r="D87" s="20">
        <f t="shared" si="3"/>
        <v>11.999501890079999</v>
      </c>
    </row>
    <row r="88" spans="1:4" x14ac:dyDescent="0.5">
      <c r="B88" s="18">
        <v>25</v>
      </c>
      <c r="C88" s="18">
        <v>40944</v>
      </c>
      <c r="D88" s="20">
        <f t="shared" si="3"/>
        <v>11.999501890079999</v>
      </c>
    </row>
    <row r="89" spans="1:4" x14ac:dyDescent="0.5">
      <c r="B89" s="18">
        <v>26</v>
      </c>
      <c r="C89" s="18">
        <v>40944</v>
      </c>
      <c r="D89" s="20">
        <f t="shared" si="3"/>
        <v>11.999501890079999</v>
      </c>
    </row>
    <row r="90" spans="1:4" x14ac:dyDescent="0.5">
      <c r="B90" s="18">
        <v>27</v>
      </c>
      <c r="C90" s="18">
        <v>40944</v>
      </c>
      <c r="D90" s="20">
        <f t="shared" si="3"/>
        <v>11.999501890079999</v>
      </c>
    </row>
    <row r="91" spans="1:4" x14ac:dyDescent="0.5">
      <c r="B91" s="18">
        <v>28</v>
      </c>
      <c r="C91" s="18">
        <v>40944</v>
      </c>
      <c r="D91" s="20">
        <f t="shared" si="3"/>
        <v>11.999501890079999</v>
      </c>
    </row>
    <row r="92" spans="1:4" x14ac:dyDescent="0.5">
      <c r="B92" s="18">
        <v>29</v>
      </c>
      <c r="C92" s="18">
        <v>280000</v>
      </c>
      <c r="D92" s="20">
        <f t="shared" si="3"/>
        <v>82.059899599999994</v>
      </c>
    </row>
    <row r="93" spans="1:4" x14ac:dyDescent="0.5">
      <c r="B93" s="18">
        <v>30</v>
      </c>
      <c r="C93" s="18">
        <v>280000</v>
      </c>
      <c r="D93" s="20">
        <f t="shared" si="3"/>
        <v>82.059899599999994</v>
      </c>
    </row>
    <row r="94" spans="1:4" x14ac:dyDescent="0.5">
      <c r="B94" s="18">
        <v>31</v>
      </c>
      <c r="C94" s="18">
        <v>40944</v>
      </c>
      <c r="D94" s="20">
        <f t="shared" si="3"/>
        <v>11.999501890079999</v>
      </c>
    </row>
    <row r="95" spans="1:4" x14ac:dyDescent="0.5">
      <c r="A95" s="18">
        <v>17</v>
      </c>
      <c r="B95" s="18">
        <v>1</v>
      </c>
      <c r="C95" s="18">
        <v>26600</v>
      </c>
      <c r="D95" s="20">
        <f t="shared" si="3"/>
        <v>7.7956904619999996</v>
      </c>
    </row>
    <row r="96" spans="1:4" x14ac:dyDescent="0.5">
      <c r="B96" s="18">
        <v>2</v>
      </c>
      <c r="C96" s="18">
        <v>26600</v>
      </c>
      <c r="D96" s="20">
        <f t="shared" si="3"/>
        <v>7.7956904619999996</v>
      </c>
    </row>
    <row r="97" spans="2:4" x14ac:dyDescent="0.5">
      <c r="B97" s="18">
        <v>3</v>
      </c>
      <c r="C97" s="18">
        <v>26600</v>
      </c>
      <c r="D97" s="20">
        <f t="shared" si="3"/>
        <v>7.7956904619999996</v>
      </c>
    </row>
    <row r="98" spans="2:4" x14ac:dyDescent="0.5">
      <c r="B98" s="18">
        <v>4</v>
      </c>
      <c r="C98" s="18">
        <v>26600</v>
      </c>
      <c r="D98" s="20">
        <f t="shared" si="3"/>
        <v>7.7956904619999996</v>
      </c>
    </row>
    <row r="99" spans="2:4" x14ac:dyDescent="0.5">
      <c r="B99" s="18">
        <v>5</v>
      </c>
      <c r="C99" s="18">
        <v>26600</v>
      </c>
      <c r="D99" s="20">
        <f t="shared" si="3"/>
        <v>7.7956904619999996</v>
      </c>
    </row>
    <row r="100" spans="2:4" x14ac:dyDescent="0.5">
      <c r="B100" s="18">
        <v>6</v>
      </c>
      <c r="C100" s="18">
        <v>26600</v>
      </c>
      <c r="D100" s="20">
        <f t="shared" si="3"/>
        <v>7.7956904619999996</v>
      </c>
    </row>
    <row r="101" spans="2:4" x14ac:dyDescent="0.5">
      <c r="B101" s="18">
        <v>7</v>
      </c>
      <c r="C101" s="18">
        <v>26600</v>
      </c>
      <c r="D101" s="20">
        <f t="shared" si="3"/>
        <v>7.7956904619999996</v>
      </c>
    </row>
    <row r="102" spans="2:4" x14ac:dyDescent="0.5">
      <c r="B102" s="18">
        <v>8</v>
      </c>
      <c r="C102" s="18">
        <v>26600</v>
      </c>
      <c r="D102" s="20">
        <f t="shared" si="3"/>
        <v>7.7956904619999996</v>
      </c>
    </row>
    <row r="103" spans="2:4" x14ac:dyDescent="0.5">
      <c r="B103" s="18">
        <v>9</v>
      </c>
      <c r="C103" s="18">
        <v>26600</v>
      </c>
      <c r="D103" s="20">
        <f t="shared" si="3"/>
        <v>7.7956904619999996</v>
      </c>
    </row>
    <row r="104" spans="2:4" x14ac:dyDescent="0.5">
      <c r="B104" s="18">
        <v>10</v>
      </c>
      <c r="C104" s="18">
        <v>26600</v>
      </c>
      <c r="D104" s="20">
        <f t="shared" si="3"/>
        <v>7.7956904619999996</v>
      </c>
    </row>
    <row r="105" spans="2:4" x14ac:dyDescent="0.5">
      <c r="B105" s="18">
        <v>11</v>
      </c>
      <c r="C105" s="18">
        <v>26600</v>
      </c>
      <c r="D105" s="20">
        <f t="shared" si="3"/>
        <v>7.7956904619999996</v>
      </c>
    </row>
    <row r="106" spans="2:4" x14ac:dyDescent="0.5">
      <c r="B106" s="18">
        <v>12</v>
      </c>
      <c r="C106" s="18">
        <v>26600</v>
      </c>
      <c r="D106" s="20">
        <f t="shared" si="3"/>
        <v>7.7956904619999996</v>
      </c>
    </row>
    <row r="107" spans="2:4" x14ac:dyDescent="0.5">
      <c r="B107" s="18">
        <v>13</v>
      </c>
      <c r="C107" s="18">
        <v>26600</v>
      </c>
      <c r="D107" s="20">
        <f t="shared" si="3"/>
        <v>7.7956904619999996</v>
      </c>
    </row>
    <row r="108" spans="2:4" x14ac:dyDescent="0.5">
      <c r="B108" s="18">
        <v>14</v>
      </c>
      <c r="C108" s="18">
        <v>26600</v>
      </c>
      <c r="D108" s="20">
        <f t="shared" si="3"/>
        <v>7.7956904619999996</v>
      </c>
    </row>
    <row r="109" spans="2:4" x14ac:dyDescent="0.5">
      <c r="B109" s="18">
        <v>15</v>
      </c>
      <c r="C109" s="18">
        <v>26600</v>
      </c>
      <c r="D109" s="20">
        <f t="shared" si="3"/>
        <v>7.7956904619999996</v>
      </c>
    </row>
    <row r="110" spans="2:4" x14ac:dyDescent="0.5">
      <c r="B110" s="18">
        <v>16</v>
      </c>
      <c r="C110" s="18">
        <v>26600</v>
      </c>
      <c r="D110" s="20">
        <f t="shared" si="3"/>
        <v>7.7956904619999996</v>
      </c>
    </row>
    <row r="111" spans="2:4" x14ac:dyDescent="0.5">
      <c r="B111" s="18">
        <v>17</v>
      </c>
      <c r="C111" s="18">
        <v>19107</v>
      </c>
      <c r="D111" s="20">
        <f t="shared" si="3"/>
        <v>5.5997089344899997</v>
      </c>
    </row>
    <row r="112" spans="2:4" x14ac:dyDescent="0.5">
      <c r="B112" s="18">
        <v>18</v>
      </c>
      <c r="C112" s="18">
        <v>25249</v>
      </c>
      <c r="D112" s="20">
        <f t="shared" si="3"/>
        <v>7.3997514464299998</v>
      </c>
    </row>
    <row r="113" spans="2:4" x14ac:dyDescent="0.5">
      <c r="B113" s="18">
        <v>19</v>
      </c>
      <c r="C113" s="18">
        <v>36100</v>
      </c>
      <c r="D113" s="20">
        <f t="shared" si="3"/>
        <v>10.579865627</v>
      </c>
    </row>
    <row r="114" spans="2:4" x14ac:dyDescent="0.5">
      <c r="B114" s="18">
        <v>20</v>
      </c>
      <c r="C114" s="18">
        <v>36100</v>
      </c>
      <c r="D114" s="20">
        <f t="shared" si="3"/>
        <v>10.579865627</v>
      </c>
    </row>
    <row r="115" spans="2:4" x14ac:dyDescent="0.5">
      <c r="B115" s="18">
        <v>21</v>
      </c>
      <c r="C115" s="18">
        <v>26600</v>
      </c>
      <c r="D115" s="20">
        <f t="shared" si="3"/>
        <v>7.7956904619999996</v>
      </c>
    </row>
    <row r="116" spans="2:4" x14ac:dyDescent="0.5">
      <c r="B116" s="18">
        <v>22</v>
      </c>
      <c r="C116" s="18">
        <v>26600</v>
      </c>
      <c r="D116" s="20">
        <f t="shared" si="3"/>
        <v>7.7956904619999996</v>
      </c>
    </row>
    <row r="117" spans="2:4" x14ac:dyDescent="0.5">
      <c r="B117" s="18">
        <v>23</v>
      </c>
      <c r="C117" s="18">
        <v>36100</v>
      </c>
      <c r="D117" s="20">
        <f t="shared" si="3"/>
        <v>10.579865627</v>
      </c>
    </row>
    <row r="118" spans="2:4" x14ac:dyDescent="0.5">
      <c r="B118" s="18">
        <v>24</v>
      </c>
      <c r="C118" s="18">
        <v>36100</v>
      </c>
      <c r="D118" s="20">
        <f t="shared" si="3"/>
        <v>10.579865627</v>
      </c>
    </row>
    <row r="119" spans="2:4" x14ac:dyDescent="0.5">
      <c r="B119" s="18">
        <v>25</v>
      </c>
      <c r="C119" s="18">
        <v>36100</v>
      </c>
      <c r="D119" s="20">
        <f t="shared" si="3"/>
        <v>10.579865627</v>
      </c>
    </row>
    <row r="120" spans="2:4" x14ac:dyDescent="0.5">
      <c r="B120" s="18">
        <v>26</v>
      </c>
      <c r="C120" s="18">
        <v>36100</v>
      </c>
      <c r="D120" s="20">
        <f t="shared" si="3"/>
        <v>10.579865627</v>
      </c>
    </row>
    <row r="121" spans="2:4" x14ac:dyDescent="0.5">
      <c r="B121" s="18">
        <v>27</v>
      </c>
      <c r="C121" s="18">
        <v>36100</v>
      </c>
      <c r="D121" s="20">
        <f t="shared" si="3"/>
        <v>10.579865627</v>
      </c>
    </row>
    <row r="122" spans="2:4" x14ac:dyDescent="0.5">
      <c r="B122" s="18">
        <v>28</v>
      </c>
      <c r="C122" s="18">
        <v>36100</v>
      </c>
      <c r="D122" s="20">
        <f t="shared" si="3"/>
        <v>10.579865627</v>
      </c>
    </row>
    <row r="123" spans="2:4" x14ac:dyDescent="0.5">
      <c r="B123" s="18">
        <v>29</v>
      </c>
      <c r="C123" s="18">
        <v>36100</v>
      </c>
      <c r="D123" s="20">
        <f t="shared" si="3"/>
        <v>10.579865627</v>
      </c>
    </row>
    <row r="124" spans="2:4" x14ac:dyDescent="0.5">
      <c r="B124" s="18">
        <v>30</v>
      </c>
      <c r="C124" s="18">
        <v>36100</v>
      </c>
      <c r="D124" s="20">
        <f t="shared" si="3"/>
        <v>10.579865627</v>
      </c>
    </row>
    <row r="125" spans="2:4" x14ac:dyDescent="0.5">
      <c r="B125" s="18">
        <v>31</v>
      </c>
      <c r="C125" s="18">
        <v>36100</v>
      </c>
      <c r="D125" s="20">
        <f t="shared" si="3"/>
        <v>10.579865627</v>
      </c>
    </row>
    <row r="126" spans="2:4" x14ac:dyDescent="0.5">
      <c r="B126" s="18">
        <v>32</v>
      </c>
      <c r="C126" s="18">
        <v>36100</v>
      </c>
      <c r="D126" s="20">
        <f t="shared" si="3"/>
        <v>10.579865627</v>
      </c>
    </row>
    <row r="127" spans="2:4" x14ac:dyDescent="0.5">
      <c r="B127" s="18">
        <v>33</v>
      </c>
      <c r="C127" s="18">
        <v>36100</v>
      </c>
      <c r="D127" s="20">
        <f t="shared" ref="D127:D128" si="4">C127*0.00029307107</f>
        <v>10.579865627</v>
      </c>
    </row>
    <row r="128" spans="2:4" x14ac:dyDescent="0.5">
      <c r="B128" s="18">
        <v>34</v>
      </c>
      <c r="C128" s="18">
        <v>36100</v>
      </c>
      <c r="D128" s="20">
        <f t="shared" si="4"/>
        <v>10.579865627</v>
      </c>
    </row>
    <row r="129" spans="2:4" x14ac:dyDescent="0.5">
      <c r="B129" s="18">
        <v>35</v>
      </c>
      <c r="C129" s="18">
        <v>36100</v>
      </c>
      <c r="D129" s="20">
        <f t="shared" si="3"/>
        <v>10.579865627</v>
      </c>
    </row>
    <row r="130" spans="2:4" x14ac:dyDescent="0.5">
      <c r="B130" s="18">
        <v>36</v>
      </c>
      <c r="C130" s="18">
        <v>36100</v>
      </c>
      <c r="D130" s="20">
        <f t="shared" si="3"/>
        <v>10.579865627</v>
      </c>
    </row>
    <row r="131" spans="2:4" x14ac:dyDescent="0.5">
      <c r="B131" s="18">
        <v>37</v>
      </c>
      <c r="C131" s="18">
        <v>36100</v>
      </c>
      <c r="D131" s="20">
        <f t="shared" si="3"/>
        <v>10.579865627</v>
      </c>
    </row>
    <row r="132" spans="2:4" x14ac:dyDescent="0.5">
      <c r="B132" s="18">
        <v>38</v>
      </c>
      <c r="C132" s="18">
        <v>36100</v>
      </c>
      <c r="D132" s="20">
        <f t="shared" ref="D132:D199" si="5">C132*0.00029307107</f>
        <v>10.579865627</v>
      </c>
    </row>
    <row r="133" spans="2:4" x14ac:dyDescent="0.5">
      <c r="B133" s="18">
        <v>39</v>
      </c>
      <c r="C133" s="18">
        <v>36100</v>
      </c>
      <c r="D133" s="20">
        <f t="shared" si="5"/>
        <v>10.579865627</v>
      </c>
    </row>
    <row r="134" spans="2:4" x14ac:dyDescent="0.5">
      <c r="B134" s="18">
        <v>40</v>
      </c>
      <c r="C134" s="18">
        <v>36100</v>
      </c>
      <c r="D134" s="20">
        <f t="shared" si="5"/>
        <v>10.579865627</v>
      </c>
    </row>
    <row r="135" spans="2:4" x14ac:dyDescent="0.5">
      <c r="B135" s="18">
        <v>41</v>
      </c>
      <c r="C135" s="18">
        <v>36100</v>
      </c>
      <c r="D135" s="20">
        <f t="shared" si="5"/>
        <v>10.579865627</v>
      </c>
    </row>
    <row r="136" spans="2:4" x14ac:dyDescent="0.5">
      <c r="B136" s="18">
        <v>42</v>
      </c>
      <c r="C136" s="18">
        <v>36100</v>
      </c>
      <c r="D136" s="20">
        <f t="shared" si="5"/>
        <v>10.579865627</v>
      </c>
    </row>
    <row r="137" spans="2:4" x14ac:dyDescent="0.5">
      <c r="B137" s="18">
        <v>43</v>
      </c>
      <c r="C137" s="33">
        <v>19107</v>
      </c>
      <c r="D137" s="20">
        <f t="shared" si="5"/>
        <v>5.5997089344899997</v>
      </c>
    </row>
    <row r="138" spans="2:4" x14ac:dyDescent="0.5">
      <c r="B138" s="18">
        <v>44</v>
      </c>
      <c r="C138" s="33">
        <v>25249</v>
      </c>
      <c r="D138" s="20">
        <f t="shared" si="5"/>
        <v>7.3997514464299998</v>
      </c>
    </row>
    <row r="139" spans="2:4" x14ac:dyDescent="0.5">
      <c r="B139" s="18">
        <v>45</v>
      </c>
      <c r="C139" s="18">
        <v>91000</v>
      </c>
      <c r="D139" s="20">
        <f t="shared" si="5"/>
        <v>26.66946737</v>
      </c>
    </row>
    <row r="140" spans="2:4" x14ac:dyDescent="0.5">
      <c r="B140" s="18">
        <v>46</v>
      </c>
      <c r="C140" s="18">
        <v>91000</v>
      </c>
      <c r="D140" s="20">
        <f t="shared" si="5"/>
        <v>26.66946737</v>
      </c>
    </row>
    <row r="141" spans="2:4" x14ac:dyDescent="0.5">
      <c r="B141" s="18">
        <v>47</v>
      </c>
      <c r="C141" s="18">
        <v>91000</v>
      </c>
      <c r="D141" s="20">
        <f t="shared" si="5"/>
        <v>26.66946737</v>
      </c>
    </row>
    <row r="142" spans="2:4" x14ac:dyDescent="0.5">
      <c r="B142" s="18">
        <v>48</v>
      </c>
      <c r="C142" s="18">
        <v>91000</v>
      </c>
      <c r="D142" s="20">
        <f t="shared" si="5"/>
        <v>26.66946737</v>
      </c>
    </row>
    <row r="143" spans="2:4" x14ac:dyDescent="0.5">
      <c r="B143" s="18">
        <v>49</v>
      </c>
      <c r="C143" s="18">
        <v>91000</v>
      </c>
      <c r="D143" s="20">
        <f t="shared" si="5"/>
        <v>26.66946737</v>
      </c>
    </row>
    <row r="144" spans="2:4" x14ac:dyDescent="0.5">
      <c r="B144" s="18">
        <v>50</v>
      </c>
      <c r="C144" s="18">
        <v>91000</v>
      </c>
      <c r="D144" s="20">
        <f t="shared" si="5"/>
        <v>26.66946737</v>
      </c>
    </row>
    <row r="145" spans="2:4" x14ac:dyDescent="0.5">
      <c r="B145" s="18">
        <v>51</v>
      </c>
      <c r="C145" s="18">
        <v>91000</v>
      </c>
      <c r="D145" s="20">
        <f t="shared" si="5"/>
        <v>26.66946737</v>
      </c>
    </row>
    <row r="146" spans="2:4" x14ac:dyDescent="0.5">
      <c r="B146" s="18">
        <v>52</v>
      </c>
      <c r="C146" s="18">
        <v>91000</v>
      </c>
      <c r="D146" s="20">
        <f t="shared" si="5"/>
        <v>26.66946737</v>
      </c>
    </row>
    <row r="147" spans="2:4" x14ac:dyDescent="0.5">
      <c r="B147" s="18">
        <v>53</v>
      </c>
      <c r="C147" s="18">
        <v>91000</v>
      </c>
      <c r="D147" s="20">
        <f t="shared" si="5"/>
        <v>26.66946737</v>
      </c>
    </row>
    <row r="148" spans="2:4" x14ac:dyDescent="0.5">
      <c r="B148" s="18">
        <v>54</v>
      </c>
      <c r="C148" s="18">
        <v>91000</v>
      </c>
      <c r="D148" s="20">
        <f t="shared" si="5"/>
        <v>26.66946737</v>
      </c>
    </row>
    <row r="149" spans="2:4" x14ac:dyDescent="0.5">
      <c r="B149" s="18">
        <v>55</v>
      </c>
      <c r="C149" s="18">
        <v>91000</v>
      </c>
      <c r="D149" s="20">
        <f t="shared" si="5"/>
        <v>26.66946737</v>
      </c>
    </row>
    <row r="150" spans="2:4" x14ac:dyDescent="0.5">
      <c r="B150" s="18">
        <v>56</v>
      </c>
      <c r="C150" s="18">
        <v>91000</v>
      </c>
      <c r="D150" s="20">
        <f t="shared" si="5"/>
        <v>26.66946737</v>
      </c>
    </row>
    <row r="151" spans="2:4" x14ac:dyDescent="0.5">
      <c r="B151" s="18">
        <v>57</v>
      </c>
      <c r="C151" s="18">
        <v>91000</v>
      </c>
      <c r="D151" s="20">
        <f t="shared" si="5"/>
        <v>26.66946737</v>
      </c>
    </row>
    <row r="152" spans="2:4" x14ac:dyDescent="0.5">
      <c r="B152" s="18">
        <v>58</v>
      </c>
      <c r="C152" s="18">
        <v>91000</v>
      </c>
      <c r="D152" s="20">
        <f t="shared" si="5"/>
        <v>26.66946737</v>
      </c>
    </row>
    <row r="153" spans="2:4" x14ac:dyDescent="0.5">
      <c r="B153" s="18">
        <v>59</v>
      </c>
      <c r="C153" s="18">
        <v>91000</v>
      </c>
      <c r="D153" s="20">
        <f t="shared" si="5"/>
        <v>26.66946737</v>
      </c>
    </row>
    <row r="154" spans="2:4" x14ac:dyDescent="0.5">
      <c r="B154" s="18">
        <v>60</v>
      </c>
      <c r="C154" s="18">
        <v>91000</v>
      </c>
      <c r="D154" s="20">
        <f t="shared" si="5"/>
        <v>26.66946737</v>
      </c>
    </row>
    <row r="155" spans="2:4" x14ac:dyDescent="0.5">
      <c r="B155" s="18">
        <v>61</v>
      </c>
      <c r="C155" s="18">
        <v>33096</v>
      </c>
      <c r="D155" s="20">
        <f t="shared" si="5"/>
        <v>9.6994801327199998</v>
      </c>
    </row>
    <row r="156" spans="2:4" x14ac:dyDescent="0.5">
      <c r="B156" s="18">
        <v>62</v>
      </c>
      <c r="C156" s="18">
        <v>249000</v>
      </c>
      <c r="D156" s="20">
        <f t="shared" si="5"/>
        <v>72.974696429999995</v>
      </c>
    </row>
    <row r="157" spans="2:4" x14ac:dyDescent="0.5">
      <c r="B157" s="18">
        <v>63</v>
      </c>
      <c r="C157" s="18">
        <v>249000</v>
      </c>
      <c r="D157" s="20">
        <f t="shared" si="5"/>
        <v>72.974696429999995</v>
      </c>
    </row>
    <row r="158" spans="2:4" x14ac:dyDescent="0.5">
      <c r="B158" s="18">
        <v>64</v>
      </c>
      <c r="C158" s="18">
        <v>249000</v>
      </c>
      <c r="D158" s="20">
        <f t="shared" si="5"/>
        <v>72.974696429999995</v>
      </c>
    </row>
    <row r="159" spans="2:4" x14ac:dyDescent="0.5">
      <c r="B159" s="18">
        <v>65</v>
      </c>
      <c r="C159" s="18">
        <v>249000</v>
      </c>
      <c r="D159" s="20">
        <f t="shared" si="5"/>
        <v>72.974696429999995</v>
      </c>
    </row>
    <row r="160" spans="2:4" x14ac:dyDescent="0.5">
      <c r="B160" s="18">
        <v>66</v>
      </c>
      <c r="C160" s="18">
        <v>249000</v>
      </c>
      <c r="D160" s="20">
        <f t="shared" si="5"/>
        <v>72.974696429999995</v>
      </c>
    </row>
    <row r="161" spans="1:4" x14ac:dyDescent="0.5">
      <c r="B161" s="18">
        <v>67</v>
      </c>
      <c r="C161" s="18">
        <v>249000</v>
      </c>
      <c r="D161" s="20">
        <f t="shared" si="5"/>
        <v>72.974696429999995</v>
      </c>
    </row>
    <row r="162" spans="1:4" x14ac:dyDescent="0.5">
      <c r="B162" s="18">
        <v>68</v>
      </c>
      <c r="C162" s="18">
        <v>249000</v>
      </c>
      <c r="D162" s="20">
        <f t="shared" si="5"/>
        <v>72.974696429999995</v>
      </c>
    </row>
    <row r="163" spans="1:4" x14ac:dyDescent="0.5">
      <c r="B163" s="18">
        <v>69</v>
      </c>
      <c r="C163" s="18">
        <v>249000</v>
      </c>
      <c r="D163" s="20">
        <f t="shared" si="5"/>
        <v>72.974696429999995</v>
      </c>
    </row>
    <row r="164" spans="1:4" x14ac:dyDescent="0.5">
      <c r="B164" s="18">
        <v>70</v>
      </c>
      <c r="C164" s="18">
        <v>40261</v>
      </c>
      <c r="D164" s="20">
        <f t="shared" si="5"/>
        <v>11.79933434927</v>
      </c>
    </row>
    <row r="165" spans="1:4" x14ac:dyDescent="0.5">
      <c r="A165" s="18" t="s">
        <v>53</v>
      </c>
      <c r="B165" s="18">
        <v>1</v>
      </c>
      <c r="C165" s="18">
        <v>18000</v>
      </c>
      <c r="D165" s="20">
        <f t="shared" si="5"/>
        <v>5.2752792599999996</v>
      </c>
    </row>
    <row r="166" spans="1:4" x14ac:dyDescent="0.5">
      <c r="B166" s="18">
        <v>2</v>
      </c>
      <c r="C166" s="18">
        <v>18000</v>
      </c>
      <c r="D166" s="20">
        <f t="shared" si="5"/>
        <v>5.2752792599999996</v>
      </c>
    </row>
    <row r="167" spans="1:4" x14ac:dyDescent="0.5">
      <c r="B167" s="18">
        <v>3</v>
      </c>
      <c r="C167" s="18">
        <v>18000</v>
      </c>
      <c r="D167" s="20">
        <f t="shared" si="5"/>
        <v>5.2752792599999996</v>
      </c>
    </row>
    <row r="168" spans="1:4" x14ac:dyDescent="0.5">
      <c r="B168" s="18">
        <v>4</v>
      </c>
      <c r="C168" s="18">
        <v>9000</v>
      </c>
      <c r="D168" s="20">
        <f t="shared" si="5"/>
        <v>2.6376396299999998</v>
      </c>
    </row>
    <row r="169" spans="1:4" x14ac:dyDescent="0.5">
      <c r="A169" s="18">
        <v>1</v>
      </c>
      <c r="B169" s="18">
        <v>1</v>
      </c>
      <c r="C169" s="33">
        <v>60000</v>
      </c>
      <c r="D169" s="20">
        <f t="shared" si="5"/>
        <v>17.5842642</v>
      </c>
    </row>
    <row r="170" spans="1:4" x14ac:dyDescent="0.5">
      <c r="B170" s="18">
        <v>2</v>
      </c>
      <c r="C170" s="18">
        <v>25000</v>
      </c>
      <c r="D170" s="20">
        <f t="shared" si="5"/>
        <v>7.3267767499999996</v>
      </c>
    </row>
    <row r="171" spans="1:4" x14ac:dyDescent="0.5">
      <c r="B171" s="18">
        <v>3</v>
      </c>
      <c r="C171" s="18">
        <v>50800</v>
      </c>
      <c r="D171" s="20">
        <f t="shared" si="5"/>
        <v>14.888010355999999</v>
      </c>
    </row>
    <row r="172" spans="1:4" x14ac:dyDescent="0.5">
      <c r="B172" s="18">
        <v>4</v>
      </c>
      <c r="C172" s="18">
        <v>32000</v>
      </c>
      <c r="D172" s="20">
        <f t="shared" si="5"/>
        <v>9.3782742399999997</v>
      </c>
    </row>
    <row r="173" spans="1:4" x14ac:dyDescent="0.5">
      <c r="B173" s="18">
        <v>5</v>
      </c>
      <c r="C173" s="18">
        <v>24000</v>
      </c>
      <c r="D173" s="20">
        <f t="shared" si="5"/>
        <v>7.0337056799999997</v>
      </c>
    </row>
    <row r="174" spans="1:4" x14ac:dyDescent="0.5">
      <c r="B174" s="18">
        <v>6</v>
      </c>
      <c r="C174" s="18">
        <v>24000</v>
      </c>
      <c r="D174" s="20">
        <f t="shared" si="5"/>
        <v>7.0337056799999997</v>
      </c>
    </row>
    <row r="175" spans="1:4" x14ac:dyDescent="0.5">
      <c r="B175" s="18">
        <v>7</v>
      </c>
      <c r="C175" s="18">
        <v>24000</v>
      </c>
      <c r="D175" s="20">
        <f t="shared" si="5"/>
        <v>7.0337056799999997</v>
      </c>
    </row>
    <row r="176" spans="1:4" x14ac:dyDescent="0.5">
      <c r="B176" s="18">
        <v>8</v>
      </c>
      <c r="C176" s="18">
        <v>24000</v>
      </c>
      <c r="D176" s="20">
        <f t="shared" si="5"/>
        <v>7.0337056799999997</v>
      </c>
    </row>
    <row r="177" spans="2:4" x14ac:dyDescent="0.5">
      <c r="B177" s="18">
        <v>9</v>
      </c>
      <c r="C177" s="18">
        <v>24000</v>
      </c>
      <c r="D177" s="20">
        <f t="shared" si="5"/>
        <v>7.0337056799999997</v>
      </c>
    </row>
    <row r="178" spans="2:4" x14ac:dyDescent="0.5">
      <c r="B178" s="18">
        <v>10</v>
      </c>
      <c r="C178" s="18">
        <v>30000</v>
      </c>
      <c r="D178" s="20">
        <f t="shared" si="5"/>
        <v>8.7921320999999999</v>
      </c>
    </row>
    <row r="179" spans="2:4" x14ac:dyDescent="0.5">
      <c r="B179" s="18">
        <v>11</v>
      </c>
      <c r="C179" s="18">
        <v>30000</v>
      </c>
      <c r="D179" s="20">
        <f t="shared" si="5"/>
        <v>8.7921320999999999</v>
      </c>
    </row>
    <row r="180" spans="2:4" x14ac:dyDescent="0.5">
      <c r="B180" s="18">
        <v>12</v>
      </c>
      <c r="C180" s="18">
        <v>24000</v>
      </c>
      <c r="D180" s="20">
        <f t="shared" si="5"/>
        <v>7.0337056799999997</v>
      </c>
    </row>
    <row r="181" spans="2:4" x14ac:dyDescent="0.5">
      <c r="B181" s="18">
        <v>13</v>
      </c>
      <c r="C181" s="18">
        <v>24000</v>
      </c>
      <c r="D181" s="20">
        <f t="shared" si="5"/>
        <v>7.0337056799999997</v>
      </c>
    </row>
    <row r="182" spans="2:4" x14ac:dyDescent="0.5">
      <c r="B182" s="18">
        <v>14</v>
      </c>
      <c r="C182" s="18">
        <v>26881</v>
      </c>
      <c r="D182" s="20">
        <f t="shared" si="5"/>
        <v>7.8780434326700002</v>
      </c>
    </row>
    <row r="183" spans="2:4" x14ac:dyDescent="0.5">
      <c r="B183" s="18">
        <v>15</v>
      </c>
      <c r="C183" s="18">
        <v>19076</v>
      </c>
      <c r="D183" s="20">
        <f t="shared" si="5"/>
        <v>5.59062373132</v>
      </c>
    </row>
    <row r="184" spans="2:4" x14ac:dyDescent="0.5">
      <c r="B184" s="18">
        <v>16</v>
      </c>
      <c r="C184" s="18">
        <v>60000</v>
      </c>
      <c r="D184" s="20">
        <f t="shared" si="5"/>
        <v>17.5842642</v>
      </c>
    </row>
    <row r="185" spans="2:4" x14ac:dyDescent="0.5">
      <c r="B185" s="18">
        <v>17</v>
      </c>
      <c r="C185" s="18">
        <v>60000</v>
      </c>
      <c r="D185" s="20">
        <f t="shared" si="5"/>
        <v>17.5842642</v>
      </c>
    </row>
    <row r="186" spans="2:4" x14ac:dyDescent="0.5">
      <c r="B186" s="18">
        <v>18</v>
      </c>
      <c r="C186" s="18">
        <v>36666</v>
      </c>
      <c r="D186" s="20">
        <f t="shared" si="5"/>
        <v>10.74574385262</v>
      </c>
    </row>
    <row r="187" spans="2:4" x14ac:dyDescent="0.5">
      <c r="B187" s="18">
        <v>19</v>
      </c>
      <c r="C187" s="18">
        <v>36666</v>
      </c>
      <c r="D187" s="20">
        <f t="shared" si="5"/>
        <v>10.74574385262</v>
      </c>
    </row>
    <row r="188" spans="2:4" x14ac:dyDescent="0.5">
      <c r="B188" s="18">
        <v>20</v>
      </c>
      <c r="C188" s="18">
        <v>36666</v>
      </c>
      <c r="D188" s="20">
        <f t="shared" si="5"/>
        <v>10.74574385262</v>
      </c>
    </row>
    <row r="189" spans="2:4" x14ac:dyDescent="0.5">
      <c r="B189" s="18">
        <v>21</v>
      </c>
      <c r="C189" s="18">
        <v>36666</v>
      </c>
      <c r="D189" s="20">
        <f t="shared" si="5"/>
        <v>10.74574385262</v>
      </c>
    </row>
    <row r="190" spans="2:4" x14ac:dyDescent="0.5">
      <c r="B190" s="18">
        <v>22</v>
      </c>
      <c r="C190" s="18">
        <v>36666</v>
      </c>
      <c r="D190" s="20">
        <f t="shared" si="5"/>
        <v>10.74574385262</v>
      </c>
    </row>
    <row r="191" spans="2:4" x14ac:dyDescent="0.5">
      <c r="B191" s="18">
        <v>23</v>
      </c>
      <c r="C191" s="33">
        <v>28000</v>
      </c>
      <c r="D191" s="20">
        <f t="shared" si="5"/>
        <v>8.2059899600000001</v>
      </c>
    </row>
    <row r="192" spans="2:4" x14ac:dyDescent="0.5">
      <c r="B192" s="18">
        <v>24</v>
      </c>
      <c r="C192" s="18">
        <v>13000</v>
      </c>
      <c r="D192" s="20">
        <f t="shared" si="5"/>
        <v>3.8099239099999997</v>
      </c>
    </row>
    <row r="193" spans="2:4" x14ac:dyDescent="0.5">
      <c r="B193" s="18">
        <v>25</v>
      </c>
      <c r="C193" s="18">
        <v>13000</v>
      </c>
      <c r="D193" s="20">
        <f t="shared" si="5"/>
        <v>3.8099239099999997</v>
      </c>
    </row>
    <row r="194" spans="2:4" x14ac:dyDescent="0.5">
      <c r="B194" s="18">
        <v>26</v>
      </c>
      <c r="C194" s="18">
        <v>42000</v>
      </c>
      <c r="D194" s="20">
        <f t="shared" si="5"/>
        <v>12.30898494</v>
      </c>
    </row>
    <row r="195" spans="2:4" x14ac:dyDescent="0.5">
      <c r="B195" s="18">
        <v>27</v>
      </c>
      <c r="C195" s="18">
        <v>60000</v>
      </c>
      <c r="D195" s="20">
        <f t="shared" si="5"/>
        <v>17.5842642</v>
      </c>
    </row>
    <row r="196" spans="2:4" x14ac:dyDescent="0.5">
      <c r="B196" s="18">
        <v>28</v>
      </c>
      <c r="C196" s="18">
        <v>60000</v>
      </c>
      <c r="D196" s="20">
        <f t="shared" si="5"/>
        <v>17.5842642</v>
      </c>
    </row>
    <row r="197" spans="2:4" x14ac:dyDescent="0.5">
      <c r="B197" s="18">
        <v>29</v>
      </c>
      <c r="C197" s="18">
        <v>48000</v>
      </c>
      <c r="D197" s="20">
        <f t="shared" si="5"/>
        <v>14.067411359999999</v>
      </c>
    </row>
    <row r="198" spans="2:4" x14ac:dyDescent="0.5">
      <c r="B198" s="18">
        <v>30</v>
      </c>
      <c r="C198" s="18">
        <v>48000</v>
      </c>
      <c r="D198" s="20">
        <f t="shared" si="5"/>
        <v>14.067411359999999</v>
      </c>
    </row>
    <row r="199" spans="2:4" x14ac:dyDescent="0.5">
      <c r="B199" s="18">
        <v>31</v>
      </c>
      <c r="C199" s="18">
        <v>56000</v>
      </c>
      <c r="D199" s="20">
        <f t="shared" si="5"/>
        <v>16.41197992</v>
      </c>
    </row>
    <row r="200" spans="2:4" x14ac:dyDescent="0.5">
      <c r="B200" s="18">
        <v>32</v>
      </c>
      <c r="C200" s="18">
        <v>56000</v>
      </c>
      <c r="D200" s="20">
        <f t="shared" ref="D200:D264" si="6">C200*0.00029307107</f>
        <v>16.41197992</v>
      </c>
    </row>
    <row r="201" spans="2:4" x14ac:dyDescent="0.5">
      <c r="B201" s="18">
        <v>33</v>
      </c>
      <c r="C201" s="18">
        <v>40780</v>
      </c>
      <c r="D201" s="20">
        <f t="shared" si="6"/>
        <v>11.951438234599999</v>
      </c>
    </row>
    <row r="202" spans="2:4" x14ac:dyDescent="0.5">
      <c r="B202" s="18">
        <v>34</v>
      </c>
      <c r="C202" s="18">
        <v>40780</v>
      </c>
      <c r="D202" s="20">
        <f t="shared" si="6"/>
        <v>11.951438234599999</v>
      </c>
    </row>
    <row r="203" spans="2:4" x14ac:dyDescent="0.5">
      <c r="B203" s="18">
        <v>35</v>
      </c>
      <c r="C203" s="18">
        <v>40780</v>
      </c>
      <c r="D203" s="20">
        <f t="shared" si="6"/>
        <v>11.951438234599999</v>
      </c>
    </row>
    <row r="204" spans="2:4" x14ac:dyDescent="0.5">
      <c r="B204" s="18">
        <v>36</v>
      </c>
      <c r="C204" s="18">
        <v>40780</v>
      </c>
      <c r="D204" s="20">
        <f t="shared" si="6"/>
        <v>11.951438234599999</v>
      </c>
    </row>
    <row r="205" spans="2:4" x14ac:dyDescent="0.5">
      <c r="B205" s="18">
        <v>37</v>
      </c>
      <c r="C205" s="33">
        <v>24000</v>
      </c>
      <c r="D205" s="20">
        <f t="shared" si="6"/>
        <v>7.0337056799999997</v>
      </c>
    </row>
    <row r="206" spans="2:4" x14ac:dyDescent="0.5">
      <c r="B206" s="18">
        <v>38</v>
      </c>
      <c r="C206" s="18">
        <v>30150</v>
      </c>
      <c r="D206" s="20">
        <f t="shared" si="6"/>
        <v>8.8360927604999997</v>
      </c>
    </row>
    <row r="207" spans="2:4" x14ac:dyDescent="0.5">
      <c r="B207" s="18">
        <v>39</v>
      </c>
      <c r="C207" s="18">
        <v>30150</v>
      </c>
      <c r="D207" s="20">
        <f t="shared" si="6"/>
        <v>8.8360927604999997</v>
      </c>
    </row>
    <row r="208" spans="2:4" x14ac:dyDescent="0.5">
      <c r="B208" s="18">
        <v>40</v>
      </c>
      <c r="C208" s="18">
        <v>30150</v>
      </c>
      <c r="D208" s="20">
        <f t="shared" si="6"/>
        <v>8.8360927604999997</v>
      </c>
    </row>
    <row r="209" spans="2:4" x14ac:dyDescent="0.5">
      <c r="B209" s="18">
        <v>41</v>
      </c>
      <c r="C209" s="18">
        <v>30150</v>
      </c>
      <c r="D209" s="20">
        <f t="shared" si="6"/>
        <v>8.8360927604999997</v>
      </c>
    </row>
    <row r="210" spans="2:4" x14ac:dyDescent="0.5">
      <c r="B210" s="18">
        <v>42</v>
      </c>
      <c r="C210" s="18">
        <v>36666</v>
      </c>
      <c r="D210" s="20">
        <f t="shared" si="6"/>
        <v>10.74574385262</v>
      </c>
    </row>
    <row r="211" spans="2:4" x14ac:dyDescent="0.5">
      <c r="B211" s="18">
        <v>43</v>
      </c>
      <c r="C211" s="18">
        <v>48000</v>
      </c>
      <c r="D211" s="20">
        <f t="shared" si="6"/>
        <v>14.067411359999999</v>
      </c>
    </row>
    <row r="212" spans="2:4" x14ac:dyDescent="0.5">
      <c r="B212" s="18">
        <v>44</v>
      </c>
      <c r="C212" s="18">
        <v>48000</v>
      </c>
      <c r="D212" s="20">
        <f t="shared" si="6"/>
        <v>14.067411359999999</v>
      </c>
    </row>
    <row r="213" spans="2:4" x14ac:dyDescent="0.5">
      <c r="B213" s="18">
        <v>45</v>
      </c>
      <c r="C213" s="18">
        <v>60000</v>
      </c>
      <c r="D213" s="20">
        <f t="shared" si="6"/>
        <v>17.5842642</v>
      </c>
    </row>
    <row r="214" spans="2:4" x14ac:dyDescent="0.5">
      <c r="B214" s="18">
        <v>46</v>
      </c>
      <c r="C214" s="18">
        <v>60000</v>
      </c>
      <c r="D214" s="20">
        <f t="shared" si="6"/>
        <v>17.5842642</v>
      </c>
    </row>
    <row r="215" spans="2:4" x14ac:dyDescent="0.5">
      <c r="B215" s="18">
        <v>47</v>
      </c>
      <c r="C215" s="18">
        <v>60000</v>
      </c>
      <c r="D215" s="20">
        <f t="shared" si="6"/>
        <v>17.5842642</v>
      </c>
    </row>
    <row r="216" spans="2:4" x14ac:dyDescent="0.5">
      <c r="B216" s="18">
        <v>48</v>
      </c>
      <c r="C216" s="18">
        <v>24000</v>
      </c>
      <c r="D216" s="20">
        <f t="shared" si="6"/>
        <v>7.0337056799999997</v>
      </c>
    </row>
    <row r="217" spans="2:4" x14ac:dyDescent="0.5">
      <c r="B217" s="18">
        <v>49</v>
      </c>
      <c r="C217" s="18">
        <v>40000</v>
      </c>
      <c r="D217" s="20">
        <f t="shared" si="6"/>
        <v>11.7228428</v>
      </c>
    </row>
    <row r="218" spans="2:4" x14ac:dyDescent="0.5">
      <c r="B218" s="18">
        <v>50</v>
      </c>
      <c r="C218" s="18">
        <v>9000</v>
      </c>
      <c r="D218" s="20">
        <f t="shared" si="6"/>
        <v>2.6376396299999998</v>
      </c>
    </row>
    <row r="219" spans="2:4" x14ac:dyDescent="0.5">
      <c r="B219" s="18">
        <v>51</v>
      </c>
      <c r="C219" s="18">
        <v>9000</v>
      </c>
      <c r="D219" s="20">
        <f t="shared" si="6"/>
        <v>2.6376396299999998</v>
      </c>
    </row>
    <row r="220" spans="2:4" x14ac:dyDescent="0.5">
      <c r="B220" s="18">
        <v>52</v>
      </c>
      <c r="C220" s="18">
        <v>9000</v>
      </c>
      <c r="D220" s="20">
        <f t="shared" si="6"/>
        <v>2.6376396299999998</v>
      </c>
    </row>
    <row r="221" spans="2:4" x14ac:dyDescent="0.5">
      <c r="B221" s="18">
        <v>53</v>
      </c>
      <c r="C221" s="18">
        <v>9000</v>
      </c>
      <c r="D221" s="20">
        <f t="shared" si="6"/>
        <v>2.6376396299999998</v>
      </c>
    </row>
    <row r="222" spans="2:4" x14ac:dyDescent="0.5">
      <c r="B222" s="18">
        <v>54</v>
      </c>
      <c r="C222" s="18">
        <v>9000</v>
      </c>
      <c r="D222" s="20">
        <f t="shared" si="6"/>
        <v>2.6376396299999998</v>
      </c>
    </row>
    <row r="223" spans="2:4" x14ac:dyDescent="0.5">
      <c r="B223" s="18">
        <v>55</v>
      </c>
      <c r="C223" s="18">
        <v>25000</v>
      </c>
      <c r="D223" s="20">
        <f t="shared" si="6"/>
        <v>7.3267767499999996</v>
      </c>
    </row>
    <row r="224" spans="2:4" x14ac:dyDescent="0.5">
      <c r="B224" s="18">
        <v>56</v>
      </c>
      <c r="C224" s="18">
        <v>18000</v>
      </c>
      <c r="D224" s="20">
        <f t="shared" si="6"/>
        <v>5.2752792599999996</v>
      </c>
    </row>
    <row r="225" spans="1:4" x14ac:dyDescent="0.5">
      <c r="B225" s="18">
        <v>57</v>
      </c>
      <c r="C225" s="18">
        <v>24000</v>
      </c>
      <c r="D225" s="20">
        <f t="shared" si="6"/>
        <v>7.0337056799999997</v>
      </c>
    </row>
    <row r="226" spans="1:4" x14ac:dyDescent="0.5">
      <c r="B226" s="18">
        <v>58</v>
      </c>
      <c r="C226" s="18">
        <v>36000</v>
      </c>
      <c r="D226" s="20">
        <f t="shared" si="6"/>
        <v>10.550558519999999</v>
      </c>
    </row>
    <row r="227" spans="1:4" x14ac:dyDescent="0.5">
      <c r="B227" s="18">
        <v>59</v>
      </c>
      <c r="C227" s="18">
        <v>36000</v>
      </c>
      <c r="D227" s="20">
        <f t="shared" ref="D227" si="7">C227*0.00029307107</f>
        <v>10.550558519999999</v>
      </c>
    </row>
    <row r="228" spans="1:4" x14ac:dyDescent="0.5">
      <c r="A228" s="18">
        <v>9</v>
      </c>
      <c r="B228" s="18">
        <v>1</v>
      </c>
      <c r="C228" s="18">
        <v>24000</v>
      </c>
      <c r="D228" s="20">
        <f t="shared" si="6"/>
        <v>7.0337056799999997</v>
      </c>
    </row>
    <row r="229" spans="1:4" x14ac:dyDescent="0.5">
      <c r="B229" s="18">
        <v>2</v>
      </c>
      <c r="C229" s="18">
        <v>24000</v>
      </c>
      <c r="D229" s="20">
        <f t="shared" si="6"/>
        <v>7.0337056799999997</v>
      </c>
    </row>
    <row r="230" spans="1:4" x14ac:dyDescent="0.5">
      <c r="B230" s="18">
        <v>3</v>
      </c>
      <c r="C230" s="18">
        <v>33000</v>
      </c>
      <c r="D230" s="20">
        <f t="shared" si="6"/>
        <v>9.6713453099999995</v>
      </c>
    </row>
    <row r="231" spans="1:4" x14ac:dyDescent="0.5">
      <c r="B231" s="18">
        <v>4</v>
      </c>
      <c r="C231" s="18">
        <v>33000</v>
      </c>
      <c r="D231" s="20">
        <f t="shared" si="6"/>
        <v>9.6713453099999995</v>
      </c>
    </row>
    <row r="232" spans="1:4" x14ac:dyDescent="0.5">
      <c r="B232" s="18">
        <v>5</v>
      </c>
      <c r="C232" s="18">
        <v>12647</v>
      </c>
      <c r="D232" s="20">
        <f t="shared" si="6"/>
        <v>3.7064698222899999</v>
      </c>
    </row>
    <row r="233" spans="1:4" x14ac:dyDescent="0.5">
      <c r="B233" s="18">
        <v>6</v>
      </c>
      <c r="C233" s="18">
        <v>26176</v>
      </c>
      <c r="D233" s="20">
        <f t="shared" si="6"/>
        <v>7.6714283283200002</v>
      </c>
    </row>
    <row r="234" spans="1:4" x14ac:dyDescent="0.5">
      <c r="B234" s="18">
        <v>7</v>
      </c>
      <c r="C234" s="18">
        <v>36065</v>
      </c>
      <c r="D234" s="20">
        <f t="shared" si="6"/>
        <v>10.569608139550001</v>
      </c>
    </row>
    <row r="235" spans="1:4" x14ac:dyDescent="0.5">
      <c r="B235" s="18">
        <v>8</v>
      </c>
      <c r="C235" s="18">
        <v>36065</v>
      </c>
      <c r="D235" s="20">
        <f t="shared" si="6"/>
        <v>10.569608139550001</v>
      </c>
    </row>
    <row r="236" spans="1:4" x14ac:dyDescent="0.5">
      <c r="B236" s="18">
        <v>9</v>
      </c>
      <c r="C236" s="18">
        <v>36065</v>
      </c>
      <c r="D236" s="20">
        <f t="shared" si="6"/>
        <v>10.569608139550001</v>
      </c>
    </row>
    <row r="237" spans="1:4" x14ac:dyDescent="0.5">
      <c r="B237" s="18">
        <v>10</v>
      </c>
      <c r="C237" s="18">
        <v>36065</v>
      </c>
      <c r="D237" s="20">
        <f t="shared" si="6"/>
        <v>10.569608139550001</v>
      </c>
    </row>
    <row r="238" spans="1:4" x14ac:dyDescent="0.5">
      <c r="B238" s="18">
        <v>11</v>
      </c>
      <c r="C238" s="18">
        <v>36065</v>
      </c>
      <c r="D238" s="20">
        <f t="shared" si="6"/>
        <v>10.569608139550001</v>
      </c>
    </row>
    <row r="239" spans="1:4" x14ac:dyDescent="0.5">
      <c r="B239" s="18">
        <v>12</v>
      </c>
      <c r="C239" s="18">
        <v>36065</v>
      </c>
      <c r="D239" s="20">
        <f t="shared" si="6"/>
        <v>10.569608139550001</v>
      </c>
    </row>
    <row r="240" spans="1:4" x14ac:dyDescent="0.5">
      <c r="B240" s="18">
        <v>13</v>
      </c>
      <c r="C240" s="18">
        <v>12647</v>
      </c>
      <c r="D240" s="20">
        <f t="shared" si="6"/>
        <v>3.7064698222899999</v>
      </c>
    </row>
    <row r="241" spans="2:4" x14ac:dyDescent="0.5">
      <c r="B241" s="18">
        <v>14</v>
      </c>
      <c r="C241" s="18">
        <v>26176</v>
      </c>
      <c r="D241" s="20">
        <f t="shared" si="6"/>
        <v>7.6714283283200002</v>
      </c>
    </row>
    <row r="242" spans="2:4" x14ac:dyDescent="0.5">
      <c r="B242" s="18">
        <v>15</v>
      </c>
      <c r="C242" s="18">
        <v>36065</v>
      </c>
      <c r="D242" s="20">
        <f t="shared" si="6"/>
        <v>10.569608139550001</v>
      </c>
    </row>
    <row r="243" spans="2:4" x14ac:dyDescent="0.5">
      <c r="B243" s="18">
        <v>16</v>
      </c>
      <c r="C243" s="18">
        <v>36065</v>
      </c>
      <c r="D243" s="20">
        <f t="shared" si="6"/>
        <v>10.569608139550001</v>
      </c>
    </row>
    <row r="244" spans="2:4" x14ac:dyDescent="0.5">
      <c r="B244" s="18">
        <v>17</v>
      </c>
      <c r="C244" s="18">
        <v>36065</v>
      </c>
      <c r="D244" s="20">
        <f t="shared" si="6"/>
        <v>10.569608139550001</v>
      </c>
    </row>
    <row r="245" spans="2:4" x14ac:dyDescent="0.5">
      <c r="B245" s="18">
        <v>18</v>
      </c>
      <c r="C245" s="18">
        <v>36065</v>
      </c>
      <c r="D245" s="20">
        <f t="shared" si="6"/>
        <v>10.569608139550001</v>
      </c>
    </row>
    <row r="246" spans="2:4" x14ac:dyDescent="0.5">
      <c r="B246" s="18">
        <v>19</v>
      </c>
      <c r="C246" s="18">
        <v>36065</v>
      </c>
      <c r="D246" s="20">
        <f t="shared" si="6"/>
        <v>10.569608139550001</v>
      </c>
    </row>
    <row r="247" spans="2:4" x14ac:dyDescent="0.5">
      <c r="B247" s="18">
        <v>20</v>
      </c>
      <c r="C247" s="18">
        <v>36065</v>
      </c>
      <c r="D247" s="20">
        <f t="shared" si="6"/>
        <v>10.569608139550001</v>
      </c>
    </row>
    <row r="248" spans="2:4" x14ac:dyDescent="0.5">
      <c r="B248" s="18">
        <v>21</v>
      </c>
      <c r="C248" s="18">
        <v>36065</v>
      </c>
      <c r="D248" s="20">
        <f t="shared" si="6"/>
        <v>10.569608139550001</v>
      </c>
    </row>
    <row r="249" spans="2:4" x14ac:dyDescent="0.5">
      <c r="B249" s="18">
        <v>22</v>
      </c>
      <c r="C249" s="18">
        <v>24000</v>
      </c>
      <c r="D249" s="20">
        <f t="shared" si="6"/>
        <v>7.0337056799999997</v>
      </c>
    </row>
    <row r="250" spans="2:4" x14ac:dyDescent="0.5">
      <c r="B250" s="18">
        <v>23</v>
      </c>
      <c r="C250" s="18">
        <v>18000</v>
      </c>
      <c r="D250" s="20">
        <f t="shared" si="6"/>
        <v>5.2752792599999996</v>
      </c>
    </row>
    <row r="251" spans="2:4" x14ac:dyDescent="0.5">
      <c r="B251" s="18">
        <v>24</v>
      </c>
      <c r="C251" s="18">
        <v>9000</v>
      </c>
      <c r="D251" s="20">
        <f t="shared" si="6"/>
        <v>2.6376396299999998</v>
      </c>
    </row>
    <row r="252" spans="2:4" x14ac:dyDescent="0.5">
      <c r="B252" s="18">
        <v>25</v>
      </c>
      <c r="C252" s="18">
        <v>9000</v>
      </c>
      <c r="D252" s="20">
        <f t="shared" si="6"/>
        <v>2.6376396299999998</v>
      </c>
    </row>
    <row r="253" spans="2:4" x14ac:dyDescent="0.5">
      <c r="B253" s="18">
        <v>26</v>
      </c>
      <c r="C253" s="18">
        <v>25000</v>
      </c>
      <c r="D253" s="20">
        <f t="shared" si="6"/>
        <v>7.3267767499999996</v>
      </c>
    </row>
    <row r="254" spans="2:4" x14ac:dyDescent="0.5">
      <c r="B254" s="18">
        <v>27</v>
      </c>
      <c r="C254" s="18">
        <v>25000</v>
      </c>
      <c r="D254" s="20">
        <f t="shared" si="6"/>
        <v>7.3267767499999996</v>
      </c>
    </row>
    <row r="255" spans="2:4" x14ac:dyDescent="0.5">
      <c r="B255" s="18">
        <v>28</v>
      </c>
      <c r="C255" s="18">
        <v>25000</v>
      </c>
      <c r="D255" s="20">
        <f t="shared" si="6"/>
        <v>7.3267767499999996</v>
      </c>
    </row>
    <row r="256" spans="2:4" x14ac:dyDescent="0.5">
      <c r="B256" s="18">
        <v>29</v>
      </c>
      <c r="C256" s="18">
        <v>25000</v>
      </c>
      <c r="D256" s="20">
        <f t="shared" si="6"/>
        <v>7.3267767499999996</v>
      </c>
    </row>
    <row r="257" spans="2:4" x14ac:dyDescent="0.5">
      <c r="B257" s="18">
        <v>30</v>
      </c>
      <c r="C257" s="18">
        <v>25000</v>
      </c>
      <c r="D257" s="20">
        <f t="shared" si="6"/>
        <v>7.3267767499999996</v>
      </c>
    </row>
    <row r="258" spans="2:4" x14ac:dyDescent="0.5">
      <c r="B258" s="18">
        <v>31</v>
      </c>
      <c r="C258" s="18">
        <v>25000</v>
      </c>
      <c r="D258" s="20">
        <f t="shared" si="6"/>
        <v>7.3267767499999996</v>
      </c>
    </row>
    <row r="259" spans="2:4" x14ac:dyDescent="0.5">
      <c r="B259" s="18">
        <v>32</v>
      </c>
      <c r="C259" s="18">
        <v>25000</v>
      </c>
      <c r="D259" s="20">
        <f t="shared" si="6"/>
        <v>7.3267767499999996</v>
      </c>
    </row>
    <row r="260" spans="2:4" x14ac:dyDescent="0.5">
      <c r="B260" s="18">
        <v>33</v>
      </c>
      <c r="C260" s="18">
        <v>33000</v>
      </c>
      <c r="D260" s="20">
        <f t="shared" si="6"/>
        <v>9.6713453099999995</v>
      </c>
    </row>
    <row r="261" spans="2:4" x14ac:dyDescent="0.5">
      <c r="B261" s="18">
        <v>34</v>
      </c>
      <c r="C261" s="18">
        <v>33000</v>
      </c>
      <c r="D261" s="20">
        <f t="shared" si="6"/>
        <v>9.6713453099999995</v>
      </c>
    </row>
    <row r="262" spans="2:4" x14ac:dyDescent="0.5">
      <c r="B262" s="18">
        <v>35</v>
      </c>
      <c r="C262" s="18">
        <v>33000</v>
      </c>
      <c r="D262" s="20">
        <f t="shared" si="6"/>
        <v>9.6713453099999995</v>
      </c>
    </row>
    <row r="263" spans="2:4" x14ac:dyDescent="0.5">
      <c r="B263" s="18">
        <v>36</v>
      </c>
      <c r="C263" s="18">
        <v>33000</v>
      </c>
      <c r="D263" s="20">
        <f t="shared" si="6"/>
        <v>9.6713453099999995</v>
      </c>
    </row>
    <row r="264" spans="2:4" x14ac:dyDescent="0.5">
      <c r="B264" s="18">
        <v>37</v>
      </c>
      <c r="C264" s="18">
        <v>40000</v>
      </c>
      <c r="D264" s="20">
        <f t="shared" si="6"/>
        <v>11.7228428</v>
      </c>
    </row>
    <row r="265" spans="2:4" x14ac:dyDescent="0.5">
      <c r="B265" s="18">
        <v>38</v>
      </c>
      <c r="C265" s="18">
        <v>40000</v>
      </c>
      <c r="D265" s="20">
        <f t="shared" ref="D265:D286" si="8">C265*0.00029307107</f>
        <v>11.7228428</v>
      </c>
    </row>
    <row r="266" spans="2:4" x14ac:dyDescent="0.5">
      <c r="B266" s="18">
        <v>39</v>
      </c>
      <c r="C266" s="18">
        <v>12000</v>
      </c>
      <c r="D266" s="20">
        <f t="shared" si="8"/>
        <v>3.5168528399999999</v>
      </c>
    </row>
    <row r="267" spans="2:4" x14ac:dyDescent="0.5">
      <c r="B267" s="18">
        <v>40</v>
      </c>
      <c r="C267" s="18">
        <v>12000</v>
      </c>
      <c r="D267" s="20">
        <f t="shared" si="8"/>
        <v>3.5168528399999999</v>
      </c>
    </row>
    <row r="268" spans="2:4" x14ac:dyDescent="0.5">
      <c r="B268" s="18">
        <v>41</v>
      </c>
      <c r="C268" s="18">
        <v>40000</v>
      </c>
      <c r="D268" s="20">
        <f t="shared" si="8"/>
        <v>11.7228428</v>
      </c>
    </row>
    <row r="269" spans="2:4" x14ac:dyDescent="0.5">
      <c r="B269" s="18">
        <v>42</v>
      </c>
      <c r="C269" s="18">
        <v>48000</v>
      </c>
      <c r="D269" s="20">
        <f t="shared" si="8"/>
        <v>14.067411359999999</v>
      </c>
    </row>
    <row r="270" spans="2:4" x14ac:dyDescent="0.5">
      <c r="B270" s="18">
        <v>43</v>
      </c>
      <c r="C270" s="18">
        <v>33000</v>
      </c>
      <c r="D270" s="20">
        <f t="shared" si="8"/>
        <v>9.6713453099999995</v>
      </c>
    </row>
    <row r="271" spans="2:4" x14ac:dyDescent="0.5">
      <c r="B271" s="18">
        <v>43</v>
      </c>
      <c r="C271" s="18">
        <v>9000</v>
      </c>
      <c r="D271" s="20">
        <f t="shared" ref="D271:D272" si="9">C271*0.00029307107</f>
        <v>2.6376396299999998</v>
      </c>
    </row>
    <row r="272" spans="2:4" x14ac:dyDescent="0.5">
      <c r="B272" s="18">
        <v>43</v>
      </c>
      <c r="C272" s="18">
        <v>9000</v>
      </c>
      <c r="D272" s="20">
        <f t="shared" si="9"/>
        <v>2.6376396299999998</v>
      </c>
    </row>
    <row r="273" spans="1:5" x14ac:dyDescent="0.5">
      <c r="A273" s="18">
        <v>11</v>
      </c>
      <c r="B273" s="18">
        <v>1</v>
      </c>
      <c r="C273" s="19">
        <v>18000</v>
      </c>
      <c r="D273" s="20">
        <f t="shared" si="8"/>
        <v>5.2752792599999996</v>
      </c>
    </row>
    <row r="274" spans="1:5" x14ac:dyDescent="0.5">
      <c r="B274" s="18">
        <v>2</v>
      </c>
      <c r="C274" s="19">
        <v>18000</v>
      </c>
      <c r="D274" s="20">
        <f t="shared" si="8"/>
        <v>5.2752792599999996</v>
      </c>
    </row>
    <row r="275" spans="1:5" x14ac:dyDescent="0.5">
      <c r="B275" s="18">
        <v>3</v>
      </c>
      <c r="C275" s="19">
        <v>18000</v>
      </c>
      <c r="D275" s="20">
        <f t="shared" si="8"/>
        <v>5.2752792599999996</v>
      </c>
    </row>
    <row r="276" spans="1:5" x14ac:dyDescent="0.5">
      <c r="B276" s="18">
        <v>4</v>
      </c>
      <c r="C276" s="19">
        <v>18000</v>
      </c>
      <c r="D276" s="20">
        <f t="shared" si="8"/>
        <v>5.2752792599999996</v>
      </c>
    </row>
    <row r="277" spans="1:5" x14ac:dyDescent="0.5">
      <c r="B277" s="18">
        <v>5</v>
      </c>
      <c r="C277" s="19">
        <v>18000</v>
      </c>
      <c r="D277" s="20">
        <f t="shared" si="8"/>
        <v>5.2752792599999996</v>
      </c>
    </row>
    <row r="278" spans="1:5" x14ac:dyDescent="0.5">
      <c r="B278" s="18">
        <v>6</v>
      </c>
      <c r="C278" s="19">
        <v>18000</v>
      </c>
      <c r="D278" s="20">
        <f t="shared" si="8"/>
        <v>5.2752792599999996</v>
      </c>
    </row>
    <row r="279" spans="1:5" x14ac:dyDescent="0.5">
      <c r="B279" s="18">
        <v>7</v>
      </c>
      <c r="C279" s="19">
        <v>30000</v>
      </c>
      <c r="D279" s="20">
        <f t="shared" si="8"/>
        <v>8.7921320999999999</v>
      </c>
    </row>
    <row r="280" spans="1:5" x14ac:dyDescent="0.5">
      <c r="B280" s="18">
        <v>8</v>
      </c>
      <c r="C280" s="19">
        <v>30000</v>
      </c>
      <c r="D280" s="20">
        <f t="shared" si="8"/>
        <v>8.7921320999999999</v>
      </c>
    </row>
    <row r="281" spans="1:5" x14ac:dyDescent="0.5">
      <c r="B281" s="18">
        <v>9</v>
      </c>
      <c r="C281" s="19">
        <v>30000</v>
      </c>
      <c r="D281" s="20">
        <f t="shared" si="8"/>
        <v>8.7921320999999999</v>
      </c>
    </row>
    <row r="282" spans="1:5" x14ac:dyDescent="0.5">
      <c r="B282" s="18">
        <v>10</v>
      </c>
      <c r="C282" s="19">
        <v>30000</v>
      </c>
      <c r="D282" s="20">
        <f t="shared" si="8"/>
        <v>8.7921320999999999</v>
      </c>
    </row>
    <row r="283" spans="1:5" x14ac:dyDescent="0.5">
      <c r="A283" s="18">
        <v>16</v>
      </c>
      <c r="B283" s="18">
        <v>1</v>
      </c>
      <c r="C283" s="19">
        <v>24000</v>
      </c>
      <c r="D283" s="20">
        <f t="shared" si="8"/>
        <v>7.0337056799999997</v>
      </c>
    </row>
    <row r="284" spans="1:5" x14ac:dyDescent="0.5">
      <c r="B284" s="18">
        <v>2</v>
      </c>
      <c r="C284" s="19">
        <v>18000</v>
      </c>
      <c r="D284" s="20">
        <f t="shared" si="8"/>
        <v>5.2752792599999996</v>
      </c>
    </row>
    <row r="285" spans="1:5" x14ac:dyDescent="0.5">
      <c r="A285" s="18">
        <v>17</v>
      </c>
      <c r="B285" s="18">
        <v>1</v>
      </c>
      <c r="C285" s="19">
        <v>12700</v>
      </c>
      <c r="D285" s="20">
        <f t="shared" si="8"/>
        <v>3.7220025889999997</v>
      </c>
    </row>
    <row r="286" spans="1:5" x14ac:dyDescent="0.5">
      <c r="B286" s="18">
        <v>2</v>
      </c>
      <c r="C286" s="19">
        <v>30510</v>
      </c>
      <c r="D286" s="20">
        <f t="shared" si="8"/>
        <v>8.9415983456999992</v>
      </c>
    </row>
    <row r="287" spans="1:5" x14ac:dyDescent="0.5">
      <c r="A287" s="24" t="s">
        <v>38</v>
      </c>
      <c r="B287" s="28"/>
      <c r="C287" s="29">
        <f>SUM(C3:C286)</f>
        <v>13545677</v>
      </c>
      <c r="D287" s="30">
        <f>C287*0.00029307107</f>
        <v>3969.84605226439</v>
      </c>
      <c r="E287" s="20"/>
    </row>
  </sheetData>
  <mergeCells count="2">
    <mergeCell ref="A1:D1"/>
    <mergeCell ref="F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61</vt:lpstr>
      <vt:lpstr>รายการคำนวณ</vt:lpstr>
      <vt:lpstr>ข้อมูลแอร์ส่วนกลาง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</dc:creator>
  <cp:lastModifiedBy>Windows User</cp:lastModifiedBy>
  <cp:lastPrinted>2017-10-19T02:45:13Z</cp:lastPrinted>
  <dcterms:created xsi:type="dcterms:W3CDTF">2012-09-04T08:33:00Z</dcterms:created>
  <dcterms:modified xsi:type="dcterms:W3CDTF">2021-02-25T09:20:23Z</dcterms:modified>
</cp:coreProperties>
</file>