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730" windowHeight="11250" activeTab="5"/>
  </bookViews>
  <sheets>
    <sheet name="กพร.58" sheetId="2" r:id="rId1"/>
    <sheet name="รายการคำนวณ" sheetId="3" r:id="rId2"/>
    <sheet name="อาคาร 6" sheetId="4" r:id="rId3"/>
    <sheet name="อาคาร 10" sheetId="8" r:id="rId4"/>
    <sheet name="อาคาร 17" sheetId="7" r:id="rId5"/>
    <sheet name="ส่ง พพ." sheetId="5" r:id="rId6"/>
  </sheets>
  <externalReferences>
    <externalReference r:id="rId7"/>
  </externalReferences>
  <calcPr calcId="145621" iterate="1"/>
</workbook>
</file>

<file path=xl/calcChain.xml><?xml version="1.0" encoding="utf-8"?>
<calcChain xmlns="http://schemas.openxmlformats.org/spreadsheetml/2006/main">
  <c r="J8" i="2" l="1"/>
  <c r="D8" i="2"/>
  <c r="C8" i="2"/>
  <c r="I8" i="2" s="1"/>
  <c r="J7" i="2"/>
  <c r="D7" i="2"/>
  <c r="C7" i="2"/>
  <c r="I7" i="2" s="1"/>
  <c r="B7" i="2"/>
  <c r="O6" i="2"/>
  <c r="J6" i="2"/>
  <c r="J9" i="2" s="1"/>
  <c r="I6" i="2"/>
  <c r="D6" i="2"/>
  <c r="D9" i="2" s="1"/>
  <c r="C6" i="2"/>
  <c r="B6" i="2"/>
  <c r="O6" i="5" l="1"/>
  <c r="J6" i="5"/>
  <c r="I6" i="5"/>
  <c r="D6" i="5"/>
  <c r="C6" i="5"/>
  <c r="B6" i="5"/>
  <c r="E7" i="3"/>
  <c r="E11" i="3" s="1"/>
  <c r="E14" i="3" s="1"/>
  <c r="E16" i="3" s="1"/>
  <c r="E6" i="3"/>
  <c r="D73" i="7"/>
  <c r="D41" i="8"/>
  <c r="D20" i="4"/>
  <c r="E19" i="3"/>
  <c r="B6" i="3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0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3" i="4"/>
  <c r="E20" i="3" l="1"/>
  <c r="F73" i="7"/>
  <c r="F41" i="8"/>
  <c r="B7" i="5"/>
  <c r="C8" i="5" l="1"/>
  <c r="I8" i="5" s="1"/>
  <c r="C7" i="5"/>
  <c r="I7" i="5" s="1"/>
  <c r="D8" i="5" l="1"/>
  <c r="D7" i="5" l="1"/>
  <c r="J7" i="5" s="1"/>
  <c r="J8" i="5"/>
  <c r="D9" i="5" l="1"/>
  <c r="J9" i="5"/>
</calcChain>
</file>

<file path=xl/sharedStrings.xml><?xml version="1.0" encoding="utf-8"?>
<sst xmlns="http://schemas.openxmlformats.org/spreadsheetml/2006/main" count="344" uniqueCount="97">
  <si>
    <t>ลำดับที่</t>
  </si>
  <si>
    <t>มาตรการ</t>
  </si>
  <si>
    <t>ไฟฟ้า</t>
  </si>
  <si>
    <t>กิโลวัตต์-ชั่วโมง/ปี</t>
  </si>
  <si>
    <t>บาท/ปี</t>
  </si>
  <si>
    <t>ชนิด</t>
  </si>
  <si>
    <t>เชื้อเพลิง</t>
  </si>
  <si>
    <t xml:space="preserve"> -</t>
  </si>
  <si>
    <t>ด้านไฟฟ้า</t>
  </si>
  <si>
    <t>สถานที่ติดตั้ง</t>
  </si>
  <si>
    <t>จำนวน (เครื่อง)</t>
  </si>
  <si>
    <t>พิกัด (kW)</t>
  </si>
  <si>
    <t>หมายเหตุ</t>
  </si>
  <si>
    <t>รายละเอียดมาตรการ</t>
  </si>
  <si>
    <t>ศักยภาพด้านการอนุรักษ์พลังงาน</t>
  </si>
  <si>
    <t>หน่วย</t>
  </si>
  <si>
    <t>ปริมาณ/ปี</t>
  </si>
  <si>
    <t>ผลการอนุรักษ์พลังงาน</t>
  </si>
  <si>
    <t>รวม</t>
  </si>
  <si>
    <t>1. ศักยภาพการอนุรักษ์พลังงานหมายถึง มาตรการที่ได้วางแผนไว้ตามขั้นตอนที่ 5</t>
  </si>
  <si>
    <t>2. ผลการอนุรักษ์พลังงานหมายถึง ผลที่เกิดขึ้นจริงตามขั้นตอนที่ 6</t>
  </si>
  <si>
    <t>3. มาตรการใดยังไม่ได้ดำเนินการให้กรอกเฉพาะศักยภาพการอนุรักษ์พลังงาน</t>
  </si>
  <si>
    <t>4. ไม่ต้องแนบเอกสารรายการคำนวณแต่ละมาตรการ</t>
  </si>
  <si>
    <t>ผู้ให้ข้อมูล</t>
  </si>
  <si>
    <t>นายชัชวาลย์  ดีจริง</t>
  </si>
  <si>
    <t>ตำแหน่ง</t>
  </si>
  <si>
    <t>วิศวกร</t>
  </si>
  <si>
    <t>เบอร์โทรศัพท์ 038354580 ต่อ 2648 , 0866147155</t>
  </si>
  <si>
    <t>E-mail</t>
  </si>
  <si>
    <t>oasccd@src.ku.ac.th</t>
  </si>
  <si>
    <t>การลงทุน</t>
  </si>
  <si>
    <t>บาท</t>
  </si>
  <si>
    <t>อาคาร 6</t>
  </si>
  <si>
    <t>อาคาร 10</t>
  </si>
  <si>
    <t>อาคาร 17</t>
  </si>
  <si>
    <t>ค่าประสิทธิภาพ (kW/Tr)</t>
  </si>
  <si>
    <t>ขนาด (BTU/Hr)</t>
  </si>
  <si>
    <t>ข้อมูลเครื่องปรับอากาศสำนักงานวิทยาเขต เฉพาะอาคารส่วนกลางสำหรับดำเนินมาตรการอนุรักษ์พลังงาน ปีงบประมาณ พ.ศ. 2558</t>
  </si>
  <si>
    <t>มาตรการที่ 3</t>
  </si>
  <si>
    <t>รายละเอียดการคำนวณ</t>
  </si>
  <si>
    <t>ลำดับ</t>
  </si>
  <si>
    <t>รายการ</t>
  </si>
  <si>
    <t>สัญลักษณ์</t>
  </si>
  <si>
    <t>การคำนวณ</t>
  </si>
  <si>
    <t>ปริมาณ</t>
  </si>
  <si>
    <t>ก่อนการปรับปรุง</t>
  </si>
  <si>
    <t>N</t>
  </si>
  <si>
    <t>Audit Data</t>
  </si>
  <si>
    <t>เครื่อง</t>
  </si>
  <si>
    <t>กำลังไฟฟ้ารวม</t>
  </si>
  <si>
    <r>
      <t>kW</t>
    </r>
    <r>
      <rPr>
        <vertAlign val="subscript"/>
        <sz val="14"/>
        <rFont val="TH SarabunIT๙"/>
        <family val="2"/>
      </rPr>
      <t>1</t>
    </r>
  </si>
  <si>
    <t>kW</t>
  </si>
  <si>
    <t>ชั่วโมงทำงานต่อวัน</t>
  </si>
  <si>
    <r>
      <t>H</t>
    </r>
    <r>
      <rPr>
        <vertAlign val="subscript"/>
        <sz val="14"/>
        <rFont val="TH SarabunIT๙"/>
        <family val="2"/>
      </rPr>
      <t>d1</t>
    </r>
  </si>
  <si>
    <t>ชม./วัน</t>
  </si>
  <si>
    <t>วันทำงานต่อปี</t>
  </si>
  <si>
    <r>
      <t>D</t>
    </r>
    <r>
      <rPr>
        <vertAlign val="subscript"/>
        <sz val="14"/>
        <rFont val="TH SarabunIT๙"/>
        <family val="2"/>
      </rPr>
      <t>y</t>
    </r>
  </si>
  <si>
    <t>วัน/ปี</t>
  </si>
  <si>
    <t>Factor การใช้งาน</t>
  </si>
  <si>
    <r>
      <t>D</t>
    </r>
    <r>
      <rPr>
        <vertAlign val="subscript"/>
        <sz val="14"/>
        <rFont val="TH SarabunIT๙"/>
        <family val="2"/>
      </rPr>
      <t>F</t>
    </r>
  </si>
  <si>
    <t>%</t>
  </si>
  <si>
    <t>พลังงานไฟฟ้าก่อนปรับปรุง</t>
  </si>
  <si>
    <r>
      <t>E</t>
    </r>
    <r>
      <rPr>
        <vertAlign val="subscript"/>
        <sz val="14"/>
        <rFont val="TH SarabunIT๙"/>
        <family val="2"/>
      </rPr>
      <t>1</t>
    </r>
  </si>
  <si>
    <r>
      <t>(kW</t>
    </r>
    <r>
      <rPr>
        <vertAlign val="subscript"/>
        <sz val="14"/>
        <rFont val="TH SarabunIT๙"/>
        <family val="2"/>
      </rPr>
      <t>1</t>
    </r>
    <r>
      <rPr>
        <sz val="14"/>
        <rFont val="TH SarabunIT๙"/>
        <family val="2"/>
      </rPr>
      <t>)(H</t>
    </r>
    <r>
      <rPr>
        <vertAlign val="subscript"/>
        <sz val="14"/>
        <rFont val="TH SarabunIT๙"/>
        <family val="2"/>
      </rPr>
      <t>d1</t>
    </r>
    <r>
      <rPr>
        <sz val="14"/>
        <rFont val="TH SarabunIT๙"/>
        <family val="2"/>
      </rPr>
      <t>)(D</t>
    </r>
    <r>
      <rPr>
        <vertAlign val="subscript"/>
        <sz val="14"/>
        <rFont val="TH SarabunIT๙"/>
        <family val="2"/>
      </rPr>
      <t>y</t>
    </r>
    <r>
      <rPr>
        <sz val="14"/>
        <rFont val="TH SarabunIT๙"/>
        <family val="2"/>
      </rPr>
      <t>)(D</t>
    </r>
    <r>
      <rPr>
        <vertAlign val="subscript"/>
        <sz val="14"/>
        <rFont val="TH SarabunIT๙"/>
        <family val="2"/>
      </rPr>
      <t>F</t>
    </r>
    <r>
      <rPr>
        <sz val="14"/>
        <rFont val="TH SarabunIT๙"/>
        <family val="2"/>
      </rPr>
      <t>)</t>
    </r>
  </si>
  <si>
    <t>kWh/ปี</t>
  </si>
  <si>
    <t>หลังการปรับปรุง</t>
  </si>
  <si>
    <t>การบำรุงรักษาประเมินว่าสามารถประหยัดพลังงานได้ 5%</t>
  </si>
  <si>
    <t>Save</t>
  </si>
  <si>
    <t>พลังงานไฟฟ้าที่ประหยัดได้รวม</t>
  </si>
  <si>
    <r>
      <t>E</t>
    </r>
    <r>
      <rPr>
        <vertAlign val="subscript"/>
        <sz val="14"/>
        <rFont val="TH SarabunIT๙"/>
        <family val="2"/>
      </rPr>
      <t>s</t>
    </r>
  </si>
  <si>
    <r>
      <t>E</t>
    </r>
    <r>
      <rPr>
        <vertAlign val="subscript"/>
        <sz val="14"/>
        <rFont val="TH SarabunIT๙"/>
        <family val="2"/>
      </rPr>
      <t>1</t>
    </r>
    <r>
      <rPr>
        <sz val="14"/>
        <rFont val="TH SarabunIT๙"/>
        <family val="2"/>
      </rPr>
      <t>x5%</t>
    </r>
  </si>
  <si>
    <t>ค่าไฟฟ้าเฉลี่ย</t>
  </si>
  <si>
    <r>
      <t>E</t>
    </r>
    <r>
      <rPr>
        <vertAlign val="subscript"/>
        <sz val="14"/>
        <rFont val="TH SarabunIT๙"/>
        <family val="2"/>
      </rPr>
      <t>c</t>
    </r>
  </si>
  <si>
    <t>ข้อมูลค่าไฟฟ้า</t>
  </si>
  <si>
    <t>บาท/kWh</t>
  </si>
  <si>
    <t>คิดเป็นเงินที่ประหยัดได้</t>
  </si>
  <si>
    <r>
      <t>B</t>
    </r>
    <r>
      <rPr>
        <vertAlign val="subscript"/>
        <sz val="14"/>
        <rFont val="TH SarabunIT๙"/>
        <family val="2"/>
      </rPr>
      <t>save</t>
    </r>
  </si>
  <si>
    <r>
      <t>E</t>
    </r>
    <r>
      <rPr>
        <vertAlign val="subscript"/>
        <sz val="14"/>
        <rFont val="TH SarabunIT๙"/>
        <family val="2"/>
      </rPr>
      <t>c</t>
    </r>
    <r>
      <rPr>
        <sz val="14"/>
        <rFont val="TH SarabunIT๙"/>
        <family val="2"/>
      </rPr>
      <t>xE</t>
    </r>
    <r>
      <rPr>
        <vertAlign val="subscript"/>
        <sz val="14"/>
        <rFont val="TH SarabunIT๙"/>
        <family val="2"/>
      </rPr>
      <t>s</t>
    </r>
  </si>
  <si>
    <t>การวิเคราะห์การลงทุน</t>
  </si>
  <si>
    <t>ราคาบำรุงรักษาเครื่องปรับอากาศ</t>
  </si>
  <si>
    <r>
      <t>U</t>
    </r>
    <r>
      <rPr>
        <vertAlign val="subscript"/>
        <sz val="14"/>
        <rFont val="TH SarabunIT๙"/>
        <family val="2"/>
      </rPr>
      <t>C2</t>
    </r>
  </si>
  <si>
    <t>ราคาตลาด</t>
  </si>
  <si>
    <t>คิดเป็นเงินลงทุนทั้งสิ้น</t>
  </si>
  <si>
    <t>Inv</t>
  </si>
  <si>
    <r>
      <t>(U</t>
    </r>
    <r>
      <rPr>
        <vertAlign val="subscript"/>
        <sz val="14"/>
        <rFont val="TH SarabunIT๙"/>
        <family val="2"/>
      </rPr>
      <t>C</t>
    </r>
    <r>
      <rPr>
        <sz val="14"/>
        <rFont val="TH SarabunIT๙"/>
        <family val="2"/>
      </rPr>
      <t>xN</t>
    </r>
    <r>
      <rPr>
        <vertAlign val="subscript"/>
        <sz val="14"/>
        <rFont val="TH SarabunIT๙"/>
        <family val="2"/>
      </rPr>
      <t>)</t>
    </r>
  </si>
  <si>
    <t>มีระยะเวลาคืนทุน</t>
  </si>
  <si>
    <t>PB</t>
  </si>
  <si>
    <r>
      <t>Inv/B</t>
    </r>
    <r>
      <rPr>
        <vertAlign val="subscript"/>
        <sz val="14"/>
        <rFont val="TH SarabunIT๙"/>
        <family val="2"/>
      </rPr>
      <t>save</t>
    </r>
  </si>
  <si>
    <t>ปี</t>
  </si>
  <si>
    <t>บำรุงรักษาเครื่องปรับอากาศแบบแยกส่วน อาคาร 6 , 10 และ 17</t>
  </si>
  <si>
    <t>3. ค่าไฟฟ้าเฉลี่ยได้จาก รายงานการจัดการพลังงานปี 2557 ที่ราคา 4.27 บาท/kW</t>
  </si>
  <si>
    <t>4. ผลการอนุรักษ์พลังงานจากการล้างทำความสะอาด ประเมินที่ 5 %</t>
  </si>
  <si>
    <t>5. การดำเนินมาตรการ ทำได้เองโดยบุคลากรที่รับผิดชอบจึงไม่คิดค่าใช้จ่ายในการลงทุน</t>
  </si>
  <si>
    <t>วันที่ 25 มิถุนายน 2558</t>
  </si>
  <si>
    <t>1. อาคารส่วนกลางที่ดำเนินมาตรการจำนวน 3 หลัง ได้แก่ อาคาร 6 , 10 และ 17</t>
  </si>
  <si>
    <t>2. ค่าพิกัดต่างๆได้จากรายงานข้อมูลเครื่องปรับอากาศของสำนักวิทยบริการ (เดิม)</t>
  </si>
  <si>
    <t>แบบติดตามมาตรการอนุรักษ์พลังงานในระบบการจัดการพลังงานของอาคารควบคุมภาครัฐ ประจำปี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</si>
</sst>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_);_(* \(#,##0\);_(* &quot;-&quot;??_);_(@_)"/>
    <numFmt numFmtId="188" formatCode="_(* #,##0.00_);_(* \(#,##0.00\);_(* &quot;-&quot;??_);_(@_)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Angsana New"/>
      <family val="1"/>
    </font>
    <font>
      <b/>
      <sz val="12"/>
      <color theme="1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u val="singleAccounting"/>
      <sz val="14"/>
      <name val="Angsana New"/>
      <family val="1"/>
    </font>
    <font>
      <b/>
      <u/>
      <sz val="14"/>
      <name val="Angsana New"/>
      <family val="1"/>
    </font>
    <font>
      <u/>
      <sz val="11"/>
      <color theme="10"/>
      <name val="Tahoma"/>
      <family val="2"/>
      <charset val="222"/>
      <scheme val="minor"/>
    </font>
    <font>
      <b/>
      <sz val="13"/>
      <color theme="1"/>
      <name val="TH SarabunIT๙"/>
      <family val="2"/>
    </font>
    <font>
      <sz val="13"/>
      <color theme="1"/>
      <name val="TH SarabunIT๙"/>
      <family val="2"/>
    </font>
    <font>
      <b/>
      <u/>
      <sz val="13"/>
      <color theme="1"/>
      <name val="TH SarabunIT๙"/>
      <family val="2"/>
    </font>
    <font>
      <u/>
      <sz val="11"/>
      <color theme="10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4"/>
      <color rgb="FF000000"/>
      <name val="TH SarabunIT๙"/>
      <family val="2"/>
    </font>
    <font>
      <vertAlign val="subscript"/>
      <sz val="14"/>
      <name val="TH SarabunIT๙"/>
      <family val="2"/>
    </font>
    <font>
      <sz val="14"/>
      <color rgb="FF0070C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43" fontId="2" fillId="0" borderId="0" xfId="1" applyFont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187" fontId="4" fillId="0" borderId="1" xfId="1" applyNumberFormat="1" applyFont="1" applyBorder="1" applyAlignment="1">
      <alignment horizontal="center" vertical="center" wrapText="1"/>
    </xf>
    <xf numFmtId="187" fontId="4" fillId="0" borderId="3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187" fontId="5" fillId="0" borderId="1" xfId="1" applyNumberFormat="1" applyFont="1" applyBorder="1" applyAlignment="1">
      <alignment vertical="top" wrapText="1"/>
    </xf>
    <xf numFmtId="187" fontId="5" fillId="0" borderId="3" xfId="1" applyNumberFormat="1" applyFont="1" applyFill="1" applyBorder="1" applyAlignment="1">
      <alignment vertical="top" wrapText="1"/>
    </xf>
    <xf numFmtId="43" fontId="5" fillId="0" borderId="1" xfId="0" applyNumberFormat="1" applyFont="1" applyBorder="1"/>
    <xf numFmtId="187" fontId="5" fillId="0" borderId="1" xfId="1" applyNumberFormat="1" applyFont="1" applyFill="1" applyBorder="1" applyAlignment="1">
      <alignment vertical="top" wrapText="1"/>
    </xf>
    <xf numFmtId="187" fontId="5" fillId="0" borderId="0" xfId="1" applyNumberFormat="1" applyFont="1"/>
    <xf numFmtId="43" fontId="6" fillId="0" borderId="1" xfId="0" applyNumberFormat="1" applyFont="1" applyBorder="1"/>
    <xf numFmtId="0" fontId="7" fillId="0" borderId="0" xfId="0" applyFont="1"/>
    <xf numFmtId="0" fontId="4" fillId="0" borderId="0" xfId="0" applyFont="1" applyBorder="1" applyAlignment="1"/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43" fontId="10" fillId="0" borderId="1" xfId="1" applyFont="1" applyBorder="1" applyAlignment="1">
      <alignment vertical="top"/>
    </xf>
    <xf numFmtId="43" fontId="10" fillId="0" borderId="1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43" fontId="10" fillId="2" borderId="1" xfId="0" applyNumberFormat="1" applyFont="1" applyFill="1" applyBorder="1"/>
    <xf numFmtId="0" fontId="10" fillId="2" borderId="1" xfId="0" applyFont="1" applyFill="1" applyBorder="1"/>
    <xf numFmtId="0" fontId="11" fillId="0" borderId="0" xfId="0" applyFont="1"/>
    <xf numFmtId="0" fontId="10" fillId="0" borderId="0" xfId="0" applyFont="1" applyAlignment="1"/>
    <xf numFmtId="0" fontId="12" fillId="0" borderId="0" xfId="2" applyFont="1"/>
    <xf numFmtId="0" fontId="10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88" fontId="5" fillId="0" borderId="3" xfId="1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2" fillId="0" borderId="0" xfId="0" applyFont="1" applyBorder="1"/>
    <xf numFmtId="43" fontId="2" fillId="0" borderId="0" xfId="1" applyFont="1" applyBorder="1"/>
    <xf numFmtId="43" fontId="2" fillId="0" borderId="0" xfId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4" fontId="14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4" fontId="14" fillId="0" borderId="17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2" fontId="14" fillId="0" borderId="17" xfId="0" applyNumberFormat="1" applyFont="1" applyBorder="1" applyAlignment="1">
      <alignment horizontal="center" vertical="center"/>
    </xf>
    <xf numFmtId="187" fontId="5" fillId="0" borderId="3" xfId="1" applyNumberFormat="1" applyFont="1" applyBorder="1" applyAlignment="1">
      <alignment vertical="top" wrapText="1"/>
    </xf>
    <xf numFmtId="188" fontId="5" fillId="0" borderId="4" xfId="1" applyNumberFormat="1" applyFont="1" applyFill="1" applyBorder="1" applyAlignment="1">
      <alignment vertical="top" wrapText="1"/>
    </xf>
    <xf numFmtId="0" fontId="4" fillId="0" borderId="1" xfId="0" applyFont="1" applyBorder="1"/>
    <xf numFmtId="4" fontId="17" fillId="3" borderId="17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vertical="top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4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7;&#3635;&#3591;&#3634;&#3609;/&#3591;&#3634;&#3609;&#3649;&#3610;&#3656;&#3591;&#3605;&#3634;&#3617;&#3611;&#3637;&#3591;&#3610;&#3631;/&#3591;&#3634;&#3609;%2057/&#3629;&#3609;&#3640;&#3619;&#3633;&#3585;&#3625;&#3660;&#3614;&#3621;&#3633;&#3591;&#3591;&#3634;&#3609;/&#3619;&#3634;&#3618;&#3591;&#3634;&#3609;&#3585;&#3634;&#3619;&#3592;&#3633;&#3604;&#3585;&#3634;&#3619;&#3614;&#3621;&#3633;&#3591;&#3591;&#3634;&#3609;&#3611;&#3637;%2056%20&#3617;&#3627;&#3634;&#3623;&#3636;&#3607;&#3618;&#3634;&#3621;&#3633;&#3618;&#3648;&#3585;&#3625;&#3605;&#3619;&#3624;&#3634;&#3626;&#3605;&#3619;&#3660;%20&#3624;&#3619;&#3637;&#3619;&#3634;&#3594;&#36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คำรับรอง"/>
      <sheetName val="สารบัญ"/>
      <sheetName val="ข้อมูลเบื้องต้น"/>
      <sheetName val="ขั้นตอน1"/>
      <sheetName val="คำสั่งแต่งตั้ง"/>
      <sheetName val="วิธีการเผยแพร่"/>
      <sheetName val="เอกสารเผยแพร่"/>
      <sheetName val="ขั้นตอน2"/>
      <sheetName val="ขั้นตอน3"/>
      <sheetName val="เอกสารเผยแพร่นโยบาย"/>
      <sheetName val="ขั้นตอน4 "/>
      <sheetName val="การใช้พลังงานความร้อน"/>
      <sheetName val="สัดส่วนการใช้ไฟฟ้า 1 "/>
      <sheetName val="สัดส่วนการใช้ไฟฟ้า  (2)"/>
      <sheetName val="SEC (ทุกกรณี)"/>
      <sheetName val="SEC (ทุกกรณี) (2)"/>
      <sheetName val="ประเมินระดับเครื่องจักร"/>
      <sheetName val="ข้อมูลไฟฟ้าเครื่องจักร"/>
      <sheetName val="ข้อมูลความร้อนเครื่องจักร"/>
      <sheetName val="ขั้นตอนที่ 5"/>
      <sheetName val="มาตรการและเป้าหมาย"/>
      <sheetName val="แผนไฟฟ้า"/>
      <sheetName val="แผนความร้อน"/>
      <sheetName val="มาตรการไฟฟ้า"/>
      <sheetName val="มาตรการปิดไฟตอนเที่ยง"/>
      <sheetName val="มาตรการไฟฟ้า (2)"/>
      <sheetName val="มาตรการเปลี่ยนเครื่องปรับอากาศ"/>
      <sheetName val="มาตรการไฟฟ้า (3)"/>
      <sheetName val="มาตรการบำรุงรักษาแอร์"/>
      <sheetName val="มาตรการความร้อน"/>
      <sheetName val="แผนการฝึกอบรม"/>
      <sheetName val="เพิ่มเติมเผยแพร่ฝึกอบรม"/>
      <sheetName val="เพิ่มเติมเผยแพร่ฝึกอบรม (2)"/>
      <sheetName val="ขั้นตอนที่ 6"/>
      <sheetName val="ผลมาตรการปี56"/>
      <sheetName val="ผลการตรวจสอบ-วิเคราะห์ไฟฟ้า"/>
      <sheetName val="ผลการตรวจสอบ-วิเคราะห์ไฟฟ้า 2"/>
      <sheetName val="ผลการตรวจสอบ-วิเคราะห์ไฟฟ้า 3"/>
      <sheetName val="ผลการตรวจสอบ-วิเคราะห์ความร้อน"/>
      <sheetName val="ผลการติดตามแผนฝีกอบรม"/>
      <sheetName val="ผลการติดตามแผนกิจกรรม"/>
      <sheetName val="ขั้นตอน7"/>
      <sheetName val="เพิ่มเติมเผยแพร่ผู้ตรวจประเมินฯ"/>
      <sheetName val="ผลตรวจประเมิน-1"/>
      <sheetName val="ผลตรวจประเมิน-2"/>
      <sheetName val="ผลตรวจประเมิน-3"/>
      <sheetName val="ขั้นตอน8"/>
      <sheetName val="เอกสารบันทึกวาระการประชุม"/>
      <sheetName val="สรุปผลการทบทวน"/>
      <sheetName val="การเผยแพร่"/>
      <sheetName val="ภาคผนวก"/>
      <sheetName val="ภาคผนวก ก."/>
      <sheetName val="ผ (ก.1)"/>
      <sheetName val="ผ (ก.2)"/>
      <sheetName val="ผ (ก.3)"/>
      <sheetName val="ภาคผนวก ข"/>
      <sheetName val="ผ(ข1)"/>
      <sheetName val="ผ(ข.2)"/>
      <sheetName val="เครื่องวัดตัวที่ 1-2"/>
      <sheetName val="ภาคผนวก ค"/>
      <sheetName val="ผ (ค)"/>
      <sheetName val="ภาคผนวก ง"/>
      <sheetName val="ผ (ง2)"/>
      <sheetName val="ภาคผนวก จ"/>
      <sheetName val="ผ (จ)"/>
      <sheetName val="ภาคผนวก ฉ"/>
      <sheetName val="ผ (ฉ)"/>
      <sheetName val="ภาคผนวก ช"/>
      <sheetName val="ผ (ช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C10">
            <v>9000</v>
          </cell>
        </row>
        <row r="55">
          <cell r="C55">
            <v>125</v>
          </cell>
        </row>
      </sheetData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asccd@src.ku.ac.t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oasccd@src.ku.ac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12" workbookViewId="0">
      <selection activeCell="L18" sqref="L18"/>
    </sheetView>
  </sheetViews>
  <sheetFormatPr defaultRowHeight="21" x14ac:dyDescent="0.25"/>
  <cols>
    <col min="1" max="1" width="4.375" style="17" customWidth="1"/>
    <col min="2" max="2" width="18.5" style="17" customWidth="1"/>
    <col min="3" max="3" width="12" style="17" customWidth="1"/>
    <col min="4" max="4" width="12.625" style="17" customWidth="1"/>
    <col min="5" max="8" width="6.625" style="17" customWidth="1"/>
    <col min="9" max="10" width="10.625" style="17" customWidth="1"/>
    <col min="11" max="14" width="6.625" style="17" customWidth="1"/>
    <col min="15" max="15" width="10.625" style="17" customWidth="1"/>
    <col min="16" max="16384" width="9" style="17"/>
  </cols>
  <sheetData>
    <row r="1" spans="1:15" ht="16.5" x14ac:dyDescent="0.25">
      <c r="A1" s="85" t="s">
        <v>96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5" ht="16.5" x14ac:dyDescent="0.25">
      <c r="A2" s="86" t="s">
        <v>0</v>
      </c>
      <c r="B2" s="86" t="s">
        <v>1</v>
      </c>
      <c r="C2" s="86" t="s">
        <v>14</v>
      </c>
      <c r="D2" s="86"/>
      <c r="E2" s="86"/>
      <c r="F2" s="86"/>
      <c r="G2" s="86"/>
      <c r="H2" s="86"/>
      <c r="I2" s="86" t="s">
        <v>17</v>
      </c>
      <c r="J2" s="86"/>
      <c r="K2" s="86"/>
      <c r="L2" s="86"/>
      <c r="M2" s="86"/>
      <c r="N2" s="86"/>
      <c r="O2" s="87" t="s">
        <v>30</v>
      </c>
    </row>
    <row r="3" spans="1:15" ht="16.5" x14ac:dyDescent="0.25">
      <c r="A3" s="86"/>
      <c r="B3" s="86"/>
      <c r="C3" s="86" t="s">
        <v>2</v>
      </c>
      <c r="D3" s="86"/>
      <c r="E3" s="86" t="s">
        <v>6</v>
      </c>
      <c r="F3" s="86"/>
      <c r="G3" s="86"/>
      <c r="H3" s="86"/>
      <c r="I3" s="86" t="s">
        <v>2</v>
      </c>
      <c r="J3" s="86"/>
      <c r="K3" s="86" t="s">
        <v>6</v>
      </c>
      <c r="L3" s="86"/>
      <c r="M3" s="86"/>
      <c r="N3" s="86"/>
      <c r="O3" s="87"/>
    </row>
    <row r="4" spans="1:15" ht="33" x14ac:dyDescent="0.25">
      <c r="A4" s="86"/>
      <c r="B4" s="86"/>
      <c r="C4" s="33" t="s">
        <v>3</v>
      </c>
      <c r="D4" s="33" t="s">
        <v>4</v>
      </c>
      <c r="E4" s="33" t="s">
        <v>5</v>
      </c>
      <c r="F4" s="33" t="s">
        <v>16</v>
      </c>
      <c r="G4" s="33" t="s">
        <v>15</v>
      </c>
      <c r="H4" s="33" t="s">
        <v>4</v>
      </c>
      <c r="I4" s="33" t="s">
        <v>3</v>
      </c>
      <c r="J4" s="33" t="s">
        <v>4</v>
      </c>
      <c r="K4" s="33" t="s">
        <v>5</v>
      </c>
      <c r="L4" s="33" t="s">
        <v>16</v>
      </c>
      <c r="M4" s="33" t="s">
        <v>15</v>
      </c>
      <c r="N4" s="33" t="s">
        <v>4</v>
      </c>
      <c r="O4" s="32" t="s">
        <v>31</v>
      </c>
    </row>
    <row r="5" spans="1:15" ht="16.5" x14ac:dyDescent="0.25">
      <c r="A5" s="86" t="s">
        <v>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20"/>
    </row>
    <row r="6" spans="1:15" ht="55.5" customHeight="1" x14ac:dyDescent="0.25">
      <c r="A6" s="21">
        <v>1</v>
      </c>
      <c r="B6" s="22" t="str">
        <f>รายการคำนวณ!B1</f>
        <v>บำรุงรักษาเครื่องปรับอากาศแบบแยกส่วน อาคาร 6 , 10 และ 17</v>
      </c>
      <c r="C6" s="23">
        <f>รายการคำนวณ!E11</f>
        <v>1591278.8</v>
      </c>
      <c r="D6" s="24">
        <f>รายการคำนวณ!E11*รายการคำนวณ!E15</f>
        <v>6794760.4759999998</v>
      </c>
      <c r="E6" s="21" t="s">
        <v>7</v>
      </c>
      <c r="F6" s="21" t="s">
        <v>7</v>
      </c>
      <c r="G6" s="21" t="s">
        <v>7</v>
      </c>
      <c r="H6" s="21" t="s">
        <v>7</v>
      </c>
      <c r="I6" s="23">
        <f>รายการคำนวณ!E14</f>
        <v>79563.94</v>
      </c>
      <c r="J6" s="24">
        <f>รายการคำนวณ!E16</f>
        <v>339738.02</v>
      </c>
      <c r="K6" s="21" t="s">
        <v>7</v>
      </c>
      <c r="L6" s="21" t="s">
        <v>7</v>
      </c>
      <c r="M6" s="21" t="s">
        <v>7</v>
      </c>
      <c r="N6" s="21" t="s">
        <v>7</v>
      </c>
      <c r="O6" s="81">
        <f>รายการคำนวณ!E19</f>
        <v>0</v>
      </c>
    </row>
    <row r="7" spans="1:15" ht="16.5" hidden="1" x14ac:dyDescent="0.25">
      <c r="A7" s="21">
        <v>2</v>
      </c>
      <c r="B7" s="22">
        <f>รายการคำนวณ!B5</f>
        <v>0</v>
      </c>
      <c r="C7" s="23">
        <f>รายการคำนวณ!M6</f>
        <v>0</v>
      </c>
      <c r="D7" s="24">
        <f>รายการคำนวณ!O6</f>
        <v>0</v>
      </c>
      <c r="E7" s="21" t="s">
        <v>7</v>
      </c>
      <c r="F7" s="21" t="s">
        <v>7</v>
      </c>
      <c r="G7" s="21" t="s">
        <v>7</v>
      </c>
      <c r="H7" s="21" t="s">
        <v>7</v>
      </c>
      <c r="I7" s="23">
        <f t="shared" ref="I7:J8" si="0">C7*0.5</f>
        <v>0</v>
      </c>
      <c r="J7" s="24">
        <f t="shared" si="0"/>
        <v>0</v>
      </c>
      <c r="K7" s="21" t="s">
        <v>7</v>
      </c>
      <c r="L7" s="21" t="s">
        <v>7</v>
      </c>
      <c r="M7" s="21" t="s">
        <v>7</v>
      </c>
      <c r="N7" s="21" t="s">
        <v>7</v>
      </c>
      <c r="O7" s="20"/>
    </row>
    <row r="8" spans="1:15" s="25" customFormat="1" ht="37.5" hidden="1" customHeight="1" x14ac:dyDescent="0.2">
      <c r="A8" s="21">
        <v>3</v>
      </c>
      <c r="B8" s="22"/>
      <c r="C8" s="23">
        <f>รายการคำนวณ!M7</f>
        <v>0</v>
      </c>
      <c r="D8" s="24">
        <f>รายการคำนวณ!O7</f>
        <v>0</v>
      </c>
      <c r="E8" s="21" t="s">
        <v>7</v>
      </c>
      <c r="F8" s="21" t="s">
        <v>7</v>
      </c>
      <c r="G8" s="21" t="s">
        <v>7</v>
      </c>
      <c r="H8" s="21" t="s">
        <v>7</v>
      </c>
      <c r="I8" s="23">
        <f t="shared" si="0"/>
        <v>0</v>
      </c>
      <c r="J8" s="24">
        <f t="shared" si="0"/>
        <v>0</v>
      </c>
      <c r="K8" s="21" t="s">
        <v>7</v>
      </c>
      <c r="L8" s="21" t="s">
        <v>7</v>
      </c>
      <c r="M8" s="21" t="s">
        <v>7</v>
      </c>
      <c r="N8" s="21" t="s">
        <v>7</v>
      </c>
      <c r="O8" s="21"/>
    </row>
    <row r="9" spans="1:15" ht="16.5" x14ac:dyDescent="0.25">
      <c r="A9" s="88" t="s">
        <v>18</v>
      </c>
      <c r="B9" s="88"/>
      <c r="C9" s="20"/>
      <c r="D9" s="26">
        <f>SUM(D6:D8)</f>
        <v>6794760.4759999998</v>
      </c>
      <c r="E9" s="20"/>
      <c r="F9" s="20"/>
      <c r="G9" s="20"/>
      <c r="H9" s="27"/>
      <c r="I9" s="20"/>
      <c r="J9" s="26">
        <f>SUM(J6:J8)</f>
        <v>339738.02</v>
      </c>
      <c r="K9" s="20"/>
      <c r="L9" s="20"/>
      <c r="M9" s="20"/>
      <c r="N9" s="27"/>
      <c r="O9" s="20"/>
    </row>
    <row r="10" spans="1:15" ht="16.5" x14ac:dyDescent="0.25">
      <c r="B10" s="28"/>
    </row>
    <row r="11" spans="1:15" ht="16.5" x14ac:dyDescent="0.25">
      <c r="A11" s="17" t="s">
        <v>12</v>
      </c>
      <c r="B11" s="29" t="s">
        <v>19</v>
      </c>
      <c r="C11" s="29"/>
      <c r="D11" s="29"/>
      <c r="E11" s="29"/>
      <c r="F11" s="29"/>
      <c r="G11" s="28" t="s">
        <v>13</v>
      </c>
      <c r="H11" s="29"/>
    </row>
    <row r="12" spans="1:15" ht="16.5" x14ac:dyDescent="0.25">
      <c r="B12" s="29" t="s">
        <v>20</v>
      </c>
      <c r="C12" s="29"/>
      <c r="D12" s="29"/>
      <c r="E12" s="29"/>
      <c r="F12" s="29"/>
      <c r="G12" s="29" t="s">
        <v>94</v>
      </c>
      <c r="H12" s="29"/>
      <c r="J12" s="29"/>
      <c r="K12" s="29"/>
      <c r="L12" s="29"/>
      <c r="M12" s="29"/>
      <c r="N12" s="29"/>
      <c r="O12" s="29"/>
    </row>
    <row r="13" spans="1:15" ht="16.5" x14ac:dyDescent="0.25">
      <c r="B13" s="29" t="s">
        <v>21</v>
      </c>
      <c r="C13" s="29"/>
      <c r="D13" s="29"/>
      <c r="E13" s="29"/>
      <c r="F13" s="29"/>
      <c r="G13" s="29" t="s">
        <v>95</v>
      </c>
      <c r="H13" s="29"/>
      <c r="J13" s="29"/>
      <c r="K13" s="29"/>
      <c r="L13" s="29"/>
      <c r="M13" s="29"/>
      <c r="N13" s="29"/>
      <c r="O13" s="29"/>
    </row>
    <row r="14" spans="1:15" ht="16.5" x14ac:dyDescent="0.25">
      <c r="B14" s="17" t="s">
        <v>22</v>
      </c>
      <c r="G14" s="29" t="s">
        <v>90</v>
      </c>
      <c r="J14" s="29"/>
      <c r="K14" s="29"/>
      <c r="L14" s="29"/>
      <c r="M14" s="29"/>
      <c r="N14" s="29"/>
      <c r="O14" s="29"/>
    </row>
    <row r="15" spans="1:15" ht="16.5" x14ac:dyDescent="0.25">
      <c r="G15" s="17" t="s">
        <v>91</v>
      </c>
    </row>
    <row r="16" spans="1:15" ht="16.5" x14ac:dyDescent="0.25">
      <c r="G16" s="17" t="s">
        <v>92</v>
      </c>
    </row>
    <row r="21" spans="1:10" ht="16.5" x14ac:dyDescent="0.25">
      <c r="B21" s="17" t="s">
        <v>23</v>
      </c>
      <c r="C21" s="17" t="s">
        <v>24</v>
      </c>
      <c r="E21" s="17" t="s">
        <v>25</v>
      </c>
      <c r="F21" s="17" t="s">
        <v>26</v>
      </c>
      <c r="G21" s="17" t="s">
        <v>93</v>
      </c>
    </row>
    <row r="22" spans="1:10" ht="16.5" x14ac:dyDescent="0.25">
      <c r="B22" s="17" t="s">
        <v>27</v>
      </c>
      <c r="E22" s="17" t="s">
        <v>28</v>
      </c>
      <c r="F22" s="30" t="s">
        <v>29</v>
      </c>
    </row>
    <row r="23" spans="1:10" ht="16.5" x14ac:dyDescent="0.25"/>
    <row r="24" spans="1:10" ht="16.5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</row>
  </sheetData>
  <mergeCells count="12">
    <mergeCell ref="A5:N5"/>
    <mergeCell ref="A9:B9"/>
    <mergeCell ref="O2:O3"/>
    <mergeCell ref="C3:D3"/>
    <mergeCell ref="E3:H3"/>
    <mergeCell ref="I3:J3"/>
    <mergeCell ref="K3:N3"/>
    <mergeCell ref="A2:A4"/>
    <mergeCell ref="B2:B4"/>
    <mergeCell ref="A1:N1"/>
    <mergeCell ref="C2:H2"/>
    <mergeCell ref="I2:N2"/>
  </mergeCells>
  <hyperlinks>
    <hyperlink ref="F22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A10" workbookViewId="0">
      <selection activeCell="I15" sqref="I15"/>
    </sheetView>
  </sheetViews>
  <sheetFormatPr defaultRowHeight="18" x14ac:dyDescent="0.4"/>
  <cols>
    <col min="1" max="1" width="16" style="1" bestFit="1" customWidth="1"/>
    <col min="2" max="2" width="39.375" style="1" bestFit="1" customWidth="1"/>
    <col min="3" max="3" width="7.875" style="1" bestFit="1" customWidth="1"/>
    <col min="4" max="4" width="13.625" style="1" bestFit="1" customWidth="1"/>
    <col min="5" max="5" width="12.375" style="1" bestFit="1" customWidth="1"/>
    <col min="6" max="6" width="7.5" style="1" bestFit="1" customWidth="1"/>
    <col min="7" max="7" width="10" style="2" bestFit="1" customWidth="1"/>
    <col min="8" max="8" width="5.625" style="1" customWidth="1"/>
    <col min="9" max="9" width="4.75" style="1" customWidth="1"/>
    <col min="10" max="10" width="9.75" style="1" bestFit="1" customWidth="1"/>
    <col min="11" max="11" width="7.375" style="1" bestFit="1" customWidth="1"/>
    <col min="12" max="12" width="10" style="2" customWidth="1"/>
    <col min="13" max="13" width="8.5" style="2" customWidth="1"/>
    <col min="14" max="14" width="4.625" style="1" bestFit="1" customWidth="1"/>
    <col min="15" max="15" width="9.25" style="2" customWidth="1"/>
    <col min="16" max="16384" width="9" style="1"/>
  </cols>
  <sheetData>
    <row r="1" spans="1:15" ht="20.25" x14ac:dyDescent="0.4">
      <c r="A1" s="44" t="s">
        <v>38</v>
      </c>
      <c r="B1" s="44" t="s">
        <v>89</v>
      </c>
      <c r="C1" s="45"/>
      <c r="D1" s="45"/>
      <c r="E1" s="45"/>
      <c r="F1" s="45"/>
      <c r="G1" s="35"/>
      <c r="H1" s="35"/>
      <c r="I1" s="35"/>
      <c r="J1" s="35"/>
      <c r="K1" s="35"/>
      <c r="L1" s="35"/>
      <c r="M1" s="35"/>
      <c r="N1" s="35"/>
      <c r="O1" s="35"/>
    </row>
    <row r="2" spans="1:15" ht="21" thickBot="1" x14ac:dyDescent="0.45">
      <c r="A2" s="46" t="s">
        <v>39</v>
      </c>
      <c r="B2" s="45"/>
      <c r="C2" s="45"/>
      <c r="D2" s="45"/>
      <c r="E2" s="45"/>
      <c r="F2" s="45"/>
      <c r="G2" s="35"/>
      <c r="H2" s="35"/>
      <c r="I2" s="35"/>
      <c r="J2" s="35"/>
      <c r="K2" s="35"/>
      <c r="L2" s="35"/>
      <c r="M2" s="36"/>
      <c r="N2" s="36"/>
      <c r="O2" s="36"/>
    </row>
    <row r="3" spans="1:15" ht="18.75" x14ac:dyDescent="0.4">
      <c r="A3" s="47" t="s">
        <v>40</v>
      </c>
      <c r="B3" s="47" t="s">
        <v>41</v>
      </c>
      <c r="C3" s="47" t="s">
        <v>42</v>
      </c>
      <c r="D3" s="47" t="s">
        <v>43</v>
      </c>
      <c r="E3" s="48" t="s">
        <v>44</v>
      </c>
      <c r="F3" s="49" t="s">
        <v>15</v>
      </c>
      <c r="G3" s="38"/>
      <c r="H3" s="37"/>
      <c r="I3" s="37"/>
      <c r="J3" s="37"/>
      <c r="K3" s="37"/>
      <c r="L3" s="38"/>
      <c r="M3" s="38"/>
      <c r="N3" s="37"/>
      <c r="O3" s="38"/>
    </row>
    <row r="4" spans="1:15" ht="19.5" thickBot="1" x14ac:dyDescent="0.45">
      <c r="A4" s="50"/>
      <c r="B4" s="50"/>
      <c r="C4" s="51"/>
      <c r="D4" s="52"/>
      <c r="E4" s="53"/>
      <c r="F4" s="54"/>
      <c r="G4" s="38"/>
      <c r="H4" s="37"/>
      <c r="I4" s="37"/>
      <c r="J4" s="37"/>
      <c r="K4" s="37"/>
      <c r="L4" s="38"/>
      <c r="M4" s="38"/>
      <c r="N4" s="37"/>
      <c r="O4" s="38"/>
    </row>
    <row r="5" spans="1:15" ht="19.5" thickBot="1" x14ac:dyDescent="0.45">
      <c r="A5" s="82" t="s">
        <v>45</v>
      </c>
      <c r="B5" s="83"/>
      <c r="C5" s="55"/>
      <c r="D5" s="56"/>
      <c r="E5" s="57"/>
      <c r="F5" s="58"/>
      <c r="G5" s="40"/>
      <c r="H5" s="39"/>
      <c r="I5" s="39"/>
      <c r="J5" s="39"/>
      <c r="K5" s="39"/>
      <c r="L5" s="40"/>
      <c r="M5" s="40"/>
      <c r="N5" s="39"/>
      <c r="O5" s="40"/>
    </row>
    <row r="6" spans="1:15" ht="19.5" thickBot="1" x14ac:dyDescent="0.45">
      <c r="A6" s="59">
        <v>1</v>
      </c>
      <c r="B6" s="60" t="str">
        <f>"จำนวนเครื่องปรับอากาศ ขนาด "&amp;[1]ข้อมูลไฟฟ้าเครื่องจักร!C10&amp;"BTU/Hr - "&amp;[1]ข้อมูลไฟฟ้าเครื่องจักร!C55&amp;" TON"</f>
        <v>จำนวนเครื่องปรับอากาศ ขนาด 9000BTU/Hr - 125 TON</v>
      </c>
      <c r="C6" s="61" t="s">
        <v>46</v>
      </c>
      <c r="D6" s="62" t="s">
        <v>47</v>
      </c>
      <c r="E6" s="63">
        <f>'อาคาร 6'!D20+'อาคาร 10'!D41+'อาคาร 17'!D73</f>
        <v>125</v>
      </c>
      <c r="F6" s="62" t="s">
        <v>48</v>
      </c>
      <c r="G6" s="42"/>
      <c r="H6" s="41"/>
      <c r="I6" s="41"/>
      <c r="J6" s="41"/>
      <c r="K6" s="41"/>
      <c r="L6" s="42"/>
      <c r="M6" s="42"/>
      <c r="N6" s="41"/>
      <c r="O6" s="42"/>
    </row>
    <row r="7" spans="1:15" ht="21" thickBot="1" x14ac:dyDescent="0.45">
      <c r="A7" s="59">
        <v>2</v>
      </c>
      <c r="B7" s="64" t="s">
        <v>49</v>
      </c>
      <c r="C7" s="61" t="s">
        <v>50</v>
      </c>
      <c r="D7" s="62" t="s">
        <v>47</v>
      </c>
      <c r="E7" s="65">
        <f>'อาคาร 6'!F20+'อาคาร 10'!F41+'อาคาร 17'!F73</f>
        <v>591.99360000000001</v>
      </c>
      <c r="F7" s="62" t="s">
        <v>51</v>
      </c>
      <c r="G7" s="42"/>
      <c r="H7" s="41"/>
      <c r="I7" s="41"/>
      <c r="J7" s="41"/>
      <c r="K7" s="41"/>
      <c r="L7" s="42"/>
      <c r="M7" s="42"/>
      <c r="N7" s="41"/>
      <c r="O7" s="42"/>
    </row>
    <row r="8" spans="1:15" ht="21" thickBot="1" x14ac:dyDescent="0.45">
      <c r="A8" s="66">
        <v>3</v>
      </c>
      <c r="B8" s="67" t="s">
        <v>52</v>
      </c>
      <c r="C8" s="62" t="s">
        <v>53</v>
      </c>
      <c r="D8" s="62" t="s">
        <v>47</v>
      </c>
      <c r="E8" s="62">
        <v>12</v>
      </c>
      <c r="F8" s="62" t="s">
        <v>54</v>
      </c>
      <c r="G8" s="42"/>
      <c r="H8" s="41"/>
      <c r="I8" s="41"/>
      <c r="J8" s="41"/>
      <c r="K8" s="41"/>
      <c r="L8" s="42"/>
      <c r="M8" s="42"/>
      <c r="N8" s="41"/>
      <c r="O8" s="42"/>
    </row>
    <row r="9" spans="1:15" ht="21" thickBot="1" x14ac:dyDescent="0.45">
      <c r="A9" s="61">
        <v>4</v>
      </c>
      <c r="B9" s="67" t="s">
        <v>55</v>
      </c>
      <c r="C9" s="62" t="s">
        <v>56</v>
      </c>
      <c r="D9" s="62" t="s">
        <v>47</v>
      </c>
      <c r="E9" s="62">
        <v>320</v>
      </c>
      <c r="F9" s="62" t="s">
        <v>57</v>
      </c>
      <c r="G9" s="42"/>
      <c r="H9" s="41"/>
      <c r="I9" s="41"/>
      <c r="J9" s="41"/>
      <c r="K9" s="41"/>
      <c r="L9" s="42"/>
      <c r="M9" s="42"/>
      <c r="N9" s="41"/>
      <c r="O9" s="42"/>
    </row>
    <row r="10" spans="1:15" ht="21" thickBot="1" x14ac:dyDescent="0.45">
      <c r="A10" s="61">
        <v>5</v>
      </c>
      <c r="B10" s="67" t="s">
        <v>58</v>
      </c>
      <c r="C10" s="62" t="s">
        <v>59</v>
      </c>
      <c r="D10" s="62" t="s">
        <v>47</v>
      </c>
      <c r="E10" s="62">
        <v>70</v>
      </c>
      <c r="F10" s="62" t="s">
        <v>60</v>
      </c>
      <c r="G10" s="42"/>
      <c r="H10" s="41"/>
      <c r="I10" s="41"/>
      <c r="J10" s="41"/>
      <c r="K10" s="41"/>
      <c r="L10" s="42"/>
      <c r="M10" s="42"/>
      <c r="N10" s="41"/>
      <c r="O10" s="42"/>
    </row>
    <row r="11" spans="1:15" ht="21" thickBot="1" x14ac:dyDescent="0.45">
      <c r="A11" s="61">
        <v>6</v>
      </c>
      <c r="B11" s="67" t="s">
        <v>61</v>
      </c>
      <c r="C11" s="62" t="s">
        <v>62</v>
      </c>
      <c r="D11" s="62" t="s">
        <v>63</v>
      </c>
      <c r="E11" s="68">
        <f>ROUND(E7*E8*E9*E10%,2)</f>
        <v>1591278.8</v>
      </c>
      <c r="F11" s="62" t="s">
        <v>64</v>
      </c>
      <c r="G11" s="43"/>
      <c r="H11" s="41"/>
      <c r="I11" s="41"/>
      <c r="J11" s="41"/>
      <c r="K11" s="41"/>
      <c r="L11" s="42"/>
      <c r="M11" s="42"/>
      <c r="N11" s="41"/>
      <c r="O11" s="42"/>
    </row>
    <row r="12" spans="1:15" ht="19.5" thickBot="1" x14ac:dyDescent="0.45">
      <c r="A12" s="82" t="s">
        <v>65</v>
      </c>
      <c r="B12" s="83"/>
      <c r="C12" s="57"/>
      <c r="D12" s="69"/>
      <c r="E12" s="55"/>
      <c r="F12" s="62"/>
      <c r="G12" s="42"/>
      <c r="H12" s="41"/>
      <c r="I12" s="41"/>
      <c r="J12" s="41"/>
      <c r="K12" s="41"/>
      <c r="L12" s="42"/>
      <c r="M12" s="42"/>
      <c r="N12" s="41"/>
      <c r="O12" s="42"/>
    </row>
    <row r="13" spans="1:15" ht="19.5" thickBot="1" x14ac:dyDescent="0.45">
      <c r="A13" s="61">
        <v>7</v>
      </c>
      <c r="B13" s="70" t="s">
        <v>66</v>
      </c>
      <c r="C13" s="62" t="s">
        <v>67</v>
      </c>
      <c r="D13" s="62"/>
      <c r="E13" s="62">
        <v>5</v>
      </c>
      <c r="F13" s="62" t="s">
        <v>60</v>
      </c>
      <c r="G13" s="42"/>
      <c r="H13" s="41"/>
      <c r="I13" s="41"/>
      <c r="J13" s="41"/>
      <c r="K13" s="41"/>
      <c r="L13" s="42"/>
      <c r="M13" s="42"/>
      <c r="N13" s="41"/>
      <c r="O13" s="42"/>
    </row>
    <row r="14" spans="1:15" ht="21" thickBot="1" x14ac:dyDescent="0.45">
      <c r="A14" s="61">
        <v>8</v>
      </c>
      <c r="B14" s="67" t="s">
        <v>68</v>
      </c>
      <c r="C14" s="62" t="s">
        <v>69</v>
      </c>
      <c r="D14" s="62" t="s">
        <v>70</v>
      </c>
      <c r="E14" s="68">
        <f>ROUND(E11*E13%,2)</f>
        <v>79563.94</v>
      </c>
      <c r="F14" s="62" t="s">
        <v>64</v>
      </c>
      <c r="G14" s="42"/>
      <c r="H14" s="41"/>
      <c r="I14" s="41"/>
      <c r="J14" s="41"/>
      <c r="K14" s="41"/>
      <c r="L14" s="42"/>
      <c r="M14" s="42"/>
      <c r="N14" s="41"/>
      <c r="O14" s="42"/>
    </row>
    <row r="15" spans="1:15" ht="21" thickBot="1" x14ac:dyDescent="0.45">
      <c r="A15" s="61">
        <v>9</v>
      </c>
      <c r="B15" s="71" t="s">
        <v>71</v>
      </c>
      <c r="C15" s="72" t="s">
        <v>72</v>
      </c>
      <c r="D15" s="62" t="s">
        <v>73</v>
      </c>
      <c r="E15" s="80">
        <v>4.2699999999999996</v>
      </c>
      <c r="F15" s="62" t="s">
        <v>74</v>
      </c>
      <c r="G15" s="42"/>
      <c r="H15" s="41"/>
      <c r="I15" s="41"/>
      <c r="J15" s="41"/>
      <c r="K15" s="41"/>
      <c r="L15" s="42"/>
      <c r="M15" s="42"/>
      <c r="N15" s="41"/>
      <c r="O15" s="42"/>
    </row>
    <row r="16" spans="1:15" ht="21" thickBot="1" x14ac:dyDescent="0.45">
      <c r="A16" s="61">
        <v>10</v>
      </c>
      <c r="B16" s="73" t="s">
        <v>75</v>
      </c>
      <c r="C16" s="66" t="s">
        <v>76</v>
      </c>
      <c r="D16" s="62" t="s">
        <v>77</v>
      </c>
      <c r="E16" s="68">
        <f>ROUND(E14*E15,2)</f>
        <v>339738.02</v>
      </c>
      <c r="F16" s="62" t="s">
        <v>4</v>
      </c>
    </row>
    <row r="17" spans="1:6" ht="19.5" thickBot="1" x14ac:dyDescent="0.45">
      <c r="A17" s="82" t="s">
        <v>78</v>
      </c>
      <c r="B17" s="83"/>
      <c r="C17" s="57"/>
      <c r="D17" s="69"/>
      <c r="E17" s="57"/>
      <c r="F17" s="74"/>
    </row>
    <row r="18" spans="1:6" ht="21" thickBot="1" x14ac:dyDescent="0.45">
      <c r="A18" s="66">
        <v>11</v>
      </c>
      <c r="B18" s="75" t="s">
        <v>79</v>
      </c>
      <c r="C18" s="61" t="s">
        <v>80</v>
      </c>
      <c r="D18" s="62" t="s">
        <v>81</v>
      </c>
      <c r="E18" s="63">
        <v>0</v>
      </c>
      <c r="F18" s="62" t="s">
        <v>31</v>
      </c>
    </row>
    <row r="19" spans="1:6" ht="21" thickBot="1" x14ac:dyDescent="0.45">
      <c r="A19" s="66">
        <v>12</v>
      </c>
      <c r="B19" s="75" t="s">
        <v>82</v>
      </c>
      <c r="C19" s="61" t="s">
        <v>83</v>
      </c>
      <c r="D19" s="62" t="s">
        <v>84</v>
      </c>
      <c r="E19" s="68">
        <f>ROUND(E18*E6,2)</f>
        <v>0</v>
      </c>
      <c r="F19" s="62" t="s">
        <v>31</v>
      </c>
    </row>
    <row r="20" spans="1:6" ht="21" thickBot="1" x14ac:dyDescent="0.45">
      <c r="A20" s="66">
        <v>13</v>
      </c>
      <c r="B20" s="75" t="s">
        <v>85</v>
      </c>
      <c r="C20" s="61" t="s">
        <v>86</v>
      </c>
      <c r="D20" s="62" t="s">
        <v>87</v>
      </c>
      <c r="E20" s="76">
        <f>ROUND(E19/E16,2)</f>
        <v>0</v>
      </c>
      <c r="F20" s="62" t="s">
        <v>88</v>
      </c>
    </row>
  </sheetData>
  <mergeCells count="3">
    <mergeCell ref="A5:B5"/>
    <mergeCell ref="A12:B12"/>
    <mergeCell ref="A17:B1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F19" sqref="F19"/>
    </sheetView>
  </sheetViews>
  <sheetFormatPr defaultRowHeight="21" x14ac:dyDescent="0.45"/>
  <cols>
    <col min="1" max="1" width="6.875" style="3" customWidth="1"/>
    <col min="2" max="2" width="22.375" style="3" customWidth="1"/>
    <col min="3" max="3" width="10.875" style="3" customWidth="1"/>
    <col min="4" max="4" width="7" style="3" customWidth="1"/>
    <col min="5" max="5" width="13.125" style="13" customWidth="1"/>
    <col min="6" max="6" width="11.125" style="3" customWidth="1"/>
    <col min="7" max="255" width="9" style="3"/>
    <col min="256" max="256" width="6.875" style="3" customWidth="1"/>
    <col min="257" max="257" width="22.375" style="3" customWidth="1"/>
    <col min="258" max="511" width="9" style="3"/>
    <col min="512" max="512" width="6.875" style="3" customWidth="1"/>
    <col min="513" max="513" width="22.375" style="3" customWidth="1"/>
    <col min="514" max="767" width="9" style="3"/>
    <col min="768" max="768" width="6.875" style="3" customWidth="1"/>
    <col min="769" max="769" width="22.375" style="3" customWidth="1"/>
    <col min="770" max="1023" width="9" style="3"/>
    <col min="1024" max="1024" width="6.875" style="3" customWidth="1"/>
    <col min="1025" max="1025" width="22.375" style="3" customWidth="1"/>
    <col min="1026" max="1279" width="9" style="3"/>
    <col min="1280" max="1280" width="6.875" style="3" customWidth="1"/>
    <col min="1281" max="1281" width="22.375" style="3" customWidth="1"/>
    <col min="1282" max="1535" width="9" style="3"/>
    <col min="1536" max="1536" width="6.875" style="3" customWidth="1"/>
    <col min="1537" max="1537" width="22.375" style="3" customWidth="1"/>
    <col min="1538" max="1791" width="9" style="3"/>
    <col min="1792" max="1792" width="6.875" style="3" customWidth="1"/>
    <col min="1793" max="1793" width="22.375" style="3" customWidth="1"/>
    <col min="1794" max="2047" width="9" style="3"/>
    <col min="2048" max="2048" width="6.875" style="3" customWidth="1"/>
    <col min="2049" max="2049" width="22.375" style="3" customWidth="1"/>
    <col min="2050" max="2303" width="9" style="3"/>
    <col min="2304" max="2304" width="6.875" style="3" customWidth="1"/>
    <col min="2305" max="2305" width="22.375" style="3" customWidth="1"/>
    <col min="2306" max="2559" width="9" style="3"/>
    <col min="2560" max="2560" width="6.875" style="3" customWidth="1"/>
    <col min="2561" max="2561" width="22.375" style="3" customWidth="1"/>
    <col min="2562" max="2815" width="9" style="3"/>
    <col min="2816" max="2816" width="6.875" style="3" customWidth="1"/>
    <col min="2817" max="2817" width="22.375" style="3" customWidth="1"/>
    <col min="2818" max="3071" width="9" style="3"/>
    <col min="3072" max="3072" width="6.875" style="3" customWidth="1"/>
    <col min="3073" max="3073" width="22.375" style="3" customWidth="1"/>
    <col min="3074" max="3327" width="9" style="3"/>
    <col min="3328" max="3328" width="6.875" style="3" customWidth="1"/>
    <col min="3329" max="3329" width="22.375" style="3" customWidth="1"/>
    <col min="3330" max="3583" width="9" style="3"/>
    <col min="3584" max="3584" width="6.875" style="3" customWidth="1"/>
    <col min="3585" max="3585" width="22.375" style="3" customWidth="1"/>
    <col min="3586" max="3839" width="9" style="3"/>
    <col min="3840" max="3840" width="6.875" style="3" customWidth="1"/>
    <col min="3841" max="3841" width="22.375" style="3" customWidth="1"/>
    <col min="3842" max="4095" width="9" style="3"/>
    <col min="4096" max="4096" width="6.875" style="3" customWidth="1"/>
    <col min="4097" max="4097" width="22.375" style="3" customWidth="1"/>
    <col min="4098" max="4351" width="9" style="3"/>
    <col min="4352" max="4352" width="6.875" style="3" customWidth="1"/>
    <col min="4353" max="4353" width="22.375" style="3" customWidth="1"/>
    <col min="4354" max="4607" width="9" style="3"/>
    <col min="4608" max="4608" width="6.875" style="3" customWidth="1"/>
    <col min="4609" max="4609" width="22.375" style="3" customWidth="1"/>
    <col min="4610" max="4863" width="9" style="3"/>
    <col min="4864" max="4864" width="6.875" style="3" customWidth="1"/>
    <col min="4865" max="4865" width="22.375" style="3" customWidth="1"/>
    <col min="4866" max="5119" width="9" style="3"/>
    <col min="5120" max="5120" width="6.875" style="3" customWidth="1"/>
    <col min="5121" max="5121" width="22.375" style="3" customWidth="1"/>
    <col min="5122" max="5375" width="9" style="3"/>
    <col min="5376" max="5376" width="6.875" style="3" customWidth="1"/>
    <col min="5377" max="5377" width="22.375" style="3" customWidth="1"/>
    <col min="5378" max="5631" width="9" style="3"/>
    <col min="5632" max="5632" width="6.875" style="3" customWidth="1"/>
    <col min="5633" max="5633" width="22.375" style="3" customWidth="1"/>
    <col min="5634" max="5887" width="9" style="3"/>
    <col min="5888" max="5888" width="6.875" style="3" customWidth="1"/>
    <col min="5889" max="5889" width="22.375" style="3" customWidth="1"/>
    <col min="5890" max="6143" width="9" style="3"/>
    <col min="6144" max="6144" width="6.875" style="3" customWidth="1"/>
    <col min="6145" max="6145" width="22.375" style="3" customWidth="1"/>
    <col min="6146" max="6399" width="9" style="3"/>
    <col min="6400" max="6400" width="6.875" style="3" customWidth="1"/>
    <col min="6401" max="6401" width="22.375" style="3" customWidth="1"/>
    <col min="6402" max="6655" width="9" style="3"/>
    <col min="6656" max="6656" width="6.875" style="3" customWidth="1"/>
    <col min="6657" max="6657" width="22.375" style="3" customWidth="1"/>
    <col min="6658" max="6911" width="9" style="3"/>
    <col min="6912" max="6912" width="6.875" style="3" customWidth="1"/>
    <col min="6913" max="6913" width="22.375" style="3" customWidth="1"/>
    <col min="6914" max="7167" width="9" style="3"/>
    <col min="7168" max="7168" width="6.875" style="3" customWidth="1"/>
    <col min="7169" max="7169" width="22.375" style="3" customWidth="1"/>
    <col min="7170" max="7423" width="9" style="3"/>
    <col min="7424" max="7424" width="6.875" style="3" customWidth="1"/>
    <col min="7425" max="7425" width="22.375" style="3" customWidth="1"/>
    <col min="7426" max="7679" width="9" style="3"/>
    <col min="7680" max="7680" width="6.875" style="3" customWidth="1"/>
    <col min="7681" max="7681" width="22.375" style="3" customWidth="1"/>
    <col min="7682" max="7935" width="9" style="3"/>
    <col min="7936" max="7936" width="6.875" style="3" customWidth="1"/>
    <col min="7937" max="7937" width="22.375" style="3" customWidth="1"/>
    <col min="7938" max="8191" width="9" style="3"/>
    <col min="8192" max="8192" width="6.875" style="3" customWidth="1"/>
    <col min="8193" max="8193" width="22.375" style="3" customWidth="1"/>
    <col min="8194" max="8447" width="9" style="3"/>
    <col min="8448" max="8448" width="6.875" style="3" customWidth="1"/>
    <col min="8449" max="8449" width="22.375" style="3" customWidth="1"/>
    <col min="8450" max="8703" width="9" style="3"/>
    <col min="8704" max="8704" width="6.875" style="3" customWidth="1"/>
    <col min="8705" max="8705" width="22.375" style="3" customWidth="1"/>
    <col min="8706" max="8959" width="9" style="3"/>
    <col min="8960" max="8960" width="6.875" style="3" customWidth="1"/>
    <col min="8961" max="8961" width="22.375" style="3" customWidth="1"/>
    <col min="8962" max="9215" width="9" style="3"/>
    <col min="9216" max="9216" width="6.875" style="3" customWidth="1"/>
    <col min="9217" max="9217" width="22.375" style="3" customWidth="1"/>
    <col min="9218" max="9471" width="9" style="3"/>
    <col min="9472" max="9472" width="6.875" style="3" customWidth="1"/>
    <col min="9473" max="9473" width="22.375" style="3" customWidth="1"/>
    <col min="9474" max="9727" width="9" style="3"/>
    <col min="9728" max="9728" width="6.875" style="3" customWidth="1"/>
    <col min="9729" max="9729" width="22.375" style="3" customWidth="1"/>
    <col min="9730" max="9983" width="9" style="3"/>
    <col min="9984" max="9984" width="6.875" style="3" customWidth="1"/>
    <col min="9985" max="9985" width="22.375" style="3" customWidth="1"/>
    <col min="9986" max="10239" width="9" style="3"/>
    <col min="10240" max="10240" width="6.875" style="3" customWidth="1"/>
    <col min="10241" max="10241" width="22.375" style="3" customWidth="1"/>
    <col min="10242" max="10495" width="9" style="3"/>
    <col min="10496" max="10496" width="6.875" style="3" customWidth="1"/>
    <col min="10497" max="10497" width="22.375" style="3" customWidth="1"/>
    <col min="10498" max="10751" width="9" style="3"/>
    <col min="10752" max="10752" width="6.875" style="3" customWidth="1"/>
    <col min="10753" max="10753" width="22.375" style="3" customWidth="1"/>
    <col min="10754" max="11007" width="9" style="3"/>
    <col min="11008" max="11008" width="6.875" style="3" customWidth="1"/>
    <col min="11009" max="11009" width="22.375" style="3" customWidth="1"/>
    <col min="11010" max="11263" width="9" style="3"/>
    <col min="11264" max="11264" width="6.875" style="3" customWidth="1"/>
    <col min="11265" max="11265" width="22.375" style="3" customWidth="1"/>
    <col min="11266" max="11519" width="9" style="3"/>
    <col min="11520" max="11520" width="6.875" style="3" customWidth="1"/>
    <col min="11521" max="11521" width="22.375" style="3" customWidth="1"/>
    <col min="11522" max="11775" width="9" style="3"/>
    <col min="11776" max="11776" width="6.875" style="3" customWidth="1"/>
    <col min="11777" max="11777" width="22.375" style="3" customWidth="1"/>
    <col min="11778" max="12031" width="9" style="3"/>
    <col min="12032" max="12032" width="6.875" style="3" customWidth="1"/>
    <col min="12033" max="12033" width="22.375" style="3" customWidth="1"/>
    <col min="12034" max="12287" width="9" style="3"/>
    <col min="12288" max="12288" width="6.875" style="3" customWidth="1"/>
    <col min="12289" max="12289" width="22.375" style="3" customWidth="1"/>
    <col min="12290" max="12543" width="9" style="3"/>
    <col min="12544" max="12544" width="6.875" style="3" customWidth="1"/>
    <col min="12545" max="12545" width="22.375" style="3" customWidth="1"/>
    <col min="12546" max="12799" width="9" style="3"/>
    <col min="12800" max="12800" width="6.875" style="3" customWidth="1"/>
    <col min="12801" max="12801" width="22.375" style="3" customWidth="1"/>
    <col min="12802" max="13055" width="9" style="3"/>
    <col min="13056" max="13056" width="6.875" style="3" customWidth="1"/>
    <col min="13057" max="13057" width="22.375" style="3" customWidth="1"/>
    <col min="13058" max="13311" width="9" style="3"/>
    <col min="13312" max="13312" width="6.875" style="3" customWidth="1"/>
    <col min="13313" max="13313" width="22.375" style="3" customWidth="1"/>
    <col min="13314" max="13567" width="9" style="3"/>
    <col min="13568" max="13568" width="6.875" style="3" customWidth="1"/>
    <col min="13569" max="13569" width="22.375" style="3" customWidth="1"/>
    <col min="13570" max="13823" width="9" style="3"/>
    <col min="13824" max="13824" width="6.875" style="3" customWidth="1"/>
    <col min="13825" max="13825" width="22.375" style="3" customWidth="1"/>
    <col min="13826" max="14079" width="9" style="3"/>
    <col min="14080" max="14080" width="6.875" style="3" customWidth="1"/>
    <col min="14081" max="14081" width="22.375" style="3" customWidth="1"/>
    <col min="14082" max="14335" width="9" style="3"/>
    <col min="14336" max="14336" width="6.875" style="3" customWidth="1"/>
    <col min="14337" max="14337" width="22.375" style="3" customWidth="1"/>
    <col min="14338" max="14591" width="9" style="3"/>
    <col min="14592" max="14592" width="6.875" style="3" customWidth="1"/>
    <col min="14593" max="14593" width="22.375" style="3" customWidth="1"/>
    <col min="14594" max="14847" width="9" style="3"/>
    <col min="14848" max="14848" width="6.875" style="3" customWidth="1"/>
    <col min="14849" max="14849" width="22.375" style="3" customWidth="1"/>
    <col min="14850" max="15103" width="9" style="3"/>
    <col min="15104" max="15104" width="6.875" style="3" customWidth="1"/>
    <col min="15105" max="15105" width="22.375" style="3" customWidth="1"/>
    <col min="15106" max="15359" width="9" style="3"/>
    <col min="15360" max="15360" width="6.875" style="3" customWidth="1"/>
    <col min="15361" max="15361" width="22.375" style="3" customWidth="1"/>
    <col min="15362" max="15615" width="9" style="3"/>
    <col min="15616" max="15616" width="6.875" style="3" customWidth="1"/>
    <col min="15617" max="15617" width="22.375" style="3" customWidth="1"/>
    <col min="15618" max="15871" width="9" style="3"/>
    <col min="15872" max="15872" width="6.875" style="3" customWidth="1"/>
    <col min="15873" max="15873" width="22.375" style="3" customWidth="1"/>
    <col min="15874" max="16127" width="9" style="3"/>
    <col min="16128" max="16128" width="6.875" style="3" customWidth="1"/>
    <col min="16129" max="16129" width="22.375" style="3" customWidth="1"/>
    <col min="16130" max="16384" width="9" style="3"/>
  </cols>
  <sheetData>
    <row r="1" spans="1:8" ht="42" customHeight="1" x14ac:dyDescent="0.45">
      <c r="A1" s="84" t="s">
        <v>37</v>
      </c>
      <c r="B1" s="84"/>
      <c r="C1" s="84"/>
      <c r="D1" s="84"/>
      <c r="E1" s="84"/>
      <c r="F1" s="84"/>
      <c r="G1" s="16"/>
      <c r="H1" s="16"/>
    </row>
    <row r="2" spans="1:8" ht="42" x14ac:dyDescent="0.45">
      <c r="A2" s="4" t="s">
        <v>0</v>
      </c>
      <c r="B2" s="4" t="s">
        <v>9</v>
      </c>
      <c r="C2" s="5" t="s">
        <v>36</v>
      </c>
      <c r="D2" s="4" t="s">
        <v>10</v>
      </c>
      <c r="E2" s="6" t="s">
        <v>35</v>
      </c>
      <c r="F2" s="7" t="s">
        <v>11</v>
      </c>
    </row>
    <row r="3" spans="1:8" x14ac:dyDescent="0.45">
      <c r="A3" s="8">
        <v>1</v>
      </c>
      <c r="B3" s="8" t="s">
        <v>32</v>
      </c>
      <c r="C3" s="77">
        <v>36000</v>
      </c>
      <c r="D3" s="8">
        <v>1</v>
      </c>
      <c r="E3" s="78">
        <v>1.1000000000000001</v>
      </c>
      <c r="F3" s="11">
        <f>E3*(C3/12000)*D3</f>
        <v>3.3000000000000003</v>
      </c>
    </row>
    <row r="4" spans="1:8" x14ac:dyDescent="0.45">
      <c r="A4" s="8">
        <v>2</v>
      </c>
      <c r="B4" s="8" t="s">
        <v>32</v>
      </c>
      <c r="C4" s="77">
        <v>36000</v>
      </c>
      <c r="D4" s="8">
        <v>1</v>
      </c>
      <c r="E4" s="78">
        <v>1.1000000000000001</v>
      </c>
      <c r="F4" s="11">
        <f t="shared" ref="F4:F19" si="0">E4*(C4/12000)*D4</f>
        <v>3.3000000000000003</v>
      </c>
    </row>
    <row r="5" spans="1:8" x14ac:dyDescent="0.45">
      <c r="A5" s="8">
        <v>3</v>
      </c>
      <c r="B5" s="8" t="s">
        <v>32</v>
      </c>
      <c r="C5" s="77">
        <v>36000</v>
      </c>
      <c r="D5" s="8">
        <v>1</v>
      </c>
      <c r="E5" s="78">
        <v>1.1000000000000001</v>
      </c>
      <c r="F5" s="11">
        <f t="shared" si="0"/>
        <v>3.3000000000000003</v>
      </c>
    </row>
    <row r="6" spans="1:8" x14ac:dyDescent="0.45">
      <c r="A6" s="8">
        <v>4</v>
      </c>
      <c r="B6" s="8" t="s">
        <v>32</v>
      </c>
      <c r="C6" s="77">
        <v>36000</v>
      </c>
      <c r="D6" s="8">
        <v>1</v>
      </c>
      <c r="E6" s="78">
        <v>1.1000000000000001</v>
      </c>
      <c r="F6" s="11">
        <f t="shared" si="0"/>
        <v>3.3000000000000003</v>
      </c>
    </row>
    <row r="7" spans="1:8" x14ac:dyDescent="0.45">
      <c r="A7" s="8">
        <v>5</v>
      </c>
      <c r="B7" s="8" t="s">
        <v>32</v>
      </c>
      <c r="C7" s="77">
        <v>36000</v>
      </c>
      <c r="D7" s="8">
        <v>1</v>
      </c>
      <c r="E7" s="78">
        <v>1.1000000000000001</v>
      </c>
      <c r="F7" s="11">
        <f t="shared" si="0"/>
        <v>3.3000000000000003</v>
      </c>
    </row>
    <row r="8" spans="1:8" x14ac:dyDescent="0.45">
      <c r="A8" s="8">
        <v>6</v>
      </c>
      <c r="B8" s="8" t="s">
        <v>32</v>
      </c>
      <c r="C8" s="77">
        <v>36000</v>
      </c>
      <c r="D8" s="8">
        <v>1</v>
      </c>
      <c r="E8" s="78">
        <v>1.1000000000000001</v>
      </c>
      <c r="F8" s="11">
        <f t="shared" si="0"/>
        <v>3.3000000000000003</v>
      </c>
    </row>
    <row r="9" spans="1:8" x14ac:dyDescent="0.45">
      <c r="A9" s="8">
        <v>7</v>
      </c>
      <c r="B9" s="8" t="s">
        <v>32</v>
      </c>
      <c r="C9" s="77">
        <v>36000</v>
      </c>
      <c r="D9" s="8">
        <v>1</v>
      </c>
      <c r="E9" s="78">
        <v>1.1000000000000001</v>
      </c>
      <c r="F9" s="11">
        <f t="shared" si="0"/>
        <v>3.3000000000000003</v>
      </c>
    </row>
    <row r="10" spans="1:8" x14ac:dyDescent="0.45">
      <c r="A10" s="8">
        <v>8</v>
      </c>
      <c r="B10" s="8" t="s">
        <v>32</v>
      </c>
      <c r="C10" s="77">
        <v>36000</v>
      </c>
      <c r="D10" s="8">
        <v>1</v>
      </c>
      <c r="E10" s="78">
        <v>1.1000000000000001</v>
      </c>
      <c r="F10" s="11">
        <f t="shared" si="0"/>
        <v>3.3000000000000003</v>
      </c>
    </row>
    <row r="11" spans="1:8" x14ac:dyDescent="0.45">
      <c r="A11" s="8">
        <v>9</v>
      </c>
      <c r="B11" s="8" t="s">
        <v>32</v>
      </c>
      <c r="C11" s="77">
        <v>40944</v>
      </c>
      <c r="D11" s="8">
        <v>1</v>
      </c>
      <c r="E11" s="78">
        <v>1.1000000000000001</v>
      </c>
      <c r="F11" s="11">
        <f t="shared" si="0"/>
        <v>3.7532000000000001</v>
      </c>
    </row>
    <row r="12" spans="1:8" x14ac:dyDescent="0.45">
      <c r="A12" s="8">
        <v>10</v>
      </c>
      <c r="B12" s="8" t="s">
        <v>32</v>
      </c>
      <c r="C12" s="77">
        <v>36000</v>
      </c>
      <c r="D12" s="8">
        <v>1</v>
      </c>
      <c r="E12" s="78">
        <v>1.1000000000000001</v>
      </c>
      <c r="F12" s="11">
        <f t="shared" si="0"/>
        <v>3.3000000000000003</v>
      </c>
    </row>
    <row r="13" spans="1:8" x14ac:dyDescent="0.45">
      <c r="A13" s="8">
        <v>11</v>
      </c>
      <c r="B13" s="8" t="s">
        <v>32</v>
      </c>
      <c r="C13" s="77">
        <v>36000</v>
      </c>
      <c r="D13" s="8">
        <v>1</v>
      </c>
      <c r="E13" s="78">
        <v>1.1000000000000001</v>
      </c>
      <c r="F13" s="11">
        <f t="shared" si="0"/>
        <v>3.3000000000000003</v>
      </c>
    </row>
    <row r="14" spans="1:8" x14ac:dyDescent="0.45">
      <c r="A14" s="8">
        <v>12</v>
      </c>
      <c r="B14" s="8" t="s">
        <v>32</v>
      </c>
      <c r="C14" s="77">
        <v>36000</v>
      </c>
      <c r="D14" s="8">
        <v>1</v>
      </c>
      <c r="E14" s="78">
        <v>1.1000000000000001</v>
      </c>
      <c r="F14" s="11">
        <f t="shared" si="0"/>
        <v>3.3000000000000003</v>
      </c>
    </row>
    <row r="15" spans="1:8" x14ac:dyDescent="0.45">
      <c r="A15" s="8">
        <v>13</v>
      </c>
      <c r="B15" s="8" t="s">
        <v>32</v>
      </c>
      <c r="C15" s="77">
        <v>36000</v>
      </c>
      <c r="D15" s="8">
        <v>1</v>
      </c>
      <c r="E15" s="78">
        <v>1.1000000000000001</v>
      </c>
      <c r="F15" s="11">
        <f t="shared" si="0"/>
        <v>3.3000000000000003</v>
      </c>
    </row>
    <row r="16" spans="1:8" x14ac:dyDescent="0.45">
      <c r="A16" s="8">
        <v>14</v>
      </c>
      <c r="B16" s="8" t="s">
        <v>32</v>
      </c>
      <c r="C16" s="77">
        <v>36000</v>
      </c>
      <c r="D16" s="8">
        <v>1</v>
      </c>
      <c r="E16" s="78">
        <v>1.1000000000000001</v>
      </c>
      <c r="F16" s="11">
        <f t="shared" si="0"/>
        <v>3.3000000000000003</v>
      </c>
    </row>
    <row r="17" spans="1:6" x14ac:dyDescent="0.45">
      <c r="A17" s="8">
        <v>15</v>
      </c>
      <c r="B17" s="8" t="s">
        <v>32</v>
      </c>
      <c r="C17" s="77">
        <v>36000</v>
      </c>
      <c r="D17" s="8">
        <v>1</v>
      </c>
      <c r="E17" s="78">
        <v>1.1000000000000001</v>
      </c>
      <c r="F17" s="11">
        <f t="shared" si="0"/>
        <v>3.3000000000000003</v>
      </c>
    </row>
    <row r="18" spans="1:6" x14ac:dyDescent="0.45">
      <c r="A18" s="8">
        <v>16</v>
      </c>
      <c r="B18" s="8" t="s">
        <v>32</v>
      </c>
      <c r="C18" s="10">
        <v>50000</v>
      </c>
      <c r="D18" s="8">
        <v>1</v>
      </c>
      <c r="E18" s="78">
        <v>1.1000000000000001</v>
      </c>
      <c r="F18" s="11">
        <f t="shared" si="0"/>
        <v>4.5833333333333339</v>
      </c>
    </row>
    <row r="19" spans="1:6" x14ac:dyDescent="0.45">
      <c r="A19" s="8">
        <v>17</v>
      </c>
      <c r="B19" s="8" t="s">
        <v>32</v>
      </c>
      <c r="C19" s="10">
        <v>36000</v>
      </c>
      <c r="D19" s="8">
        <v>1</v>
      </c>
      <c r="E19" s="78">
        <v>1.1000000000000001</v>
      </c>
      <c r="F19" s="11">
        <f t="shared" si="0"/>
        <v>3.3000000000000003</v>
      </c>
    </row>
    <row r="20" spans="1:6" ht="23.25" x14ac:dyDescent="0.6">
      <c r="D20" s="79">
        <f>SUM(D3:D19)</f>
        <v>17</v>
      </c>
      <c r="F20" s="14">
        <f>SUM(F3:F19)</f>
        <v>57.836533333333321</v>
      </c>
    </row>
    <row r="21" spans="1:6" x14ac:dyDescent="0.45">
      <c r="A21" s="15"/>
    </row>
  </sheetData>
  <mergeCells count="1">
    <mergeCell ref="A1:F1"/>
  </mergeCells>
  <pageMargins left="0.51181102362204722" right="0.11811023622047245" top="0.74803149606299213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F49" sqref="F49"/>
    </sheetView>
  </sheetViews>
  <sheetFormatPr defaultRowHeight="21" x14ac:dyDescent="0.45"/>
  <cols>
    <col min="1" max="1" width="6.875" style="3" customWidth="1"/>
    <col min="2" max="2" width="22.375" style="3" customWidth="1"/>
    <col min="3" max="3" width="10.875" style="3" customWidth="1"/>
    <col min="4" max="4" width="7" style="3" customWidth="1"/>
    <col min="5" max="5" width="13.125" style="13" customWidth="1"/>
    <col min="6" max="6" width="11.125" style="3" customWidth="1"/>
    <col min="7" max="255" width="9" style="3"/>
    <col min="256" max="256" width="6.875" style="3" customWidth="1"/>
    <col min="257" max="257" width="22.375" style="3" customWidth="1"/>
    <col min="258" max="511" width="9" style="3"/>
    <col min="512" max="512" width="6.875" style="3" customWidth="1"/>
    <col min="513" max="513" width="22.375" style="3" customWidth="1"/>
    <col min="514" max="767" width="9" style="3"/>
    <col min="768" max="768" width="6.875" style="3" customWidth="1"/>
    <col min="769" max="769" width="22.375" style="3" customWidth="1"/>
    <col min="770" max="1023" width="9" style="3"/>
    <col min="1024" max="1024" width="6.875" style="3" customWidth="1"/>
    <col min="1025" max="1025" width="22.375" style="3" customWidth="1"/>
    <col min="1026" max="1279" width="9" style="3"/>
    <col min="1280" max="1280" width="6.875" style="3" customWidth="1"/>
    <col min="1281" max="1281" width="22.375" style="3" customWidth="1"/>
    <col min="1282" max="1535" width="9" style="3"/>
    <col min="1536" max="1536" width="6.875" style="3" customWidth="1"/>
    <col min="1537" max="1537" width="22.375" style="3" customWidth="1"/>
    <col min="1538" max="1791" width="9" style="3"/>
    <col min="1792" max="1792" width="6.875" style="3" customWidth="1"/>
    <col min="1793" max="1793" width="22.375" style="3" customWidth="1"/>
    <col min="1794" max="2047" width="9" style="3"/>
    <col min="2048" max="2048" width="6.875" style="3" customWidth="1"/>
    <col min="2049" max="2049" width="22.375" style="3" customWidth="1"/>
    <col min="2050" max="2303" width="9" style="3"/>
    <col min="2304" max="2304" width="6.875" style="3" customWidth="1"/>
    <col min="2305" max="2305" width="22.375" style="3" customWidth="1"/>
    <col min="2306" max="2559" width="9" style="3"/>
    <col min="2560" max="2560" width="6.875" style="3" customWidth="1"/>
    <col min="2561" max="2561" width="22.375" style="3" customWidth="1"/>
    <col min="2562" max="2815" width="9" style="3"/>
    <col min="2816" max="2816" width="6.875" style="3" customWidth="1"/>
    <col min="2817" max="2817" width="22.375" style="3" customWidth="1"/>
    <col min="2818" max="3071" width="9" style="3"/>
    <col min="3072" max="3072" width="6.875" style="3" customWidth="1"/>
    <col min="3073" max="3073" width="22.375" style="3" customWidth="1"/>
    <col min="3074" max="3327" width="9" style="3"/>
    <col min="3328" max="3328" width="6.875" style="3" customWidth="1"/>
    <col min="3329" max="3329" width="22.375" style="3" customWidth="1"/>
    <col min="3330" max="3583" width="9" style="3"/>
    <col min="3584" max="3584" width="6.875" style="3" customWidth="1"/>
    <col min="3585" max="3585" width="22.375" style="3" customWidth="1"/>
    <col min="3586" max="3839" width="9" style="3"/>
    <col min="3840" max="3840" width="6.875" style="3" customWidth="1"/>
    <col min="3841" max="3841" width="22.375" style="3" customWidth="1"/>
    <col min="3842" max="4095" width="9" style="3"/>
    <col min="4096" max="4096" width="6.875" style="3" customWidth="1"/>
    <col min="4097" max="4097" width="22.375" style="3" customWidth="1"/>
    <col min="4098" max="4351" width="9" style="3"/>
    <col min="4352" max="4352" width="6.875" style="3" customWidth="1"/>
    <col min="4353" max="4353" width="22.375" style="3" customWidth="1"/>
    <col min="4354" max="4607" width="9" style="3"/>
    <col min="4608" max="4608" width="6.875" style="3" customWidth="1"/>
    <col min="4609" max="4609" width="22.375" style="3" customWidth="1"/>
    <col min="4610" max="4863" width="9" style="3"/>
    <col min="4864" max="4864" width="6.875" style="3" customWidth="1"/>
    <col min="4865" max="4865" width="22.375" style="3" customWidth="1"/>
    <col min="4866" max="5119" width="9" style="3"/>
    <col min="5120" max="5120" width="6.875" style="3" customWidth="1"/>
    <col min="5121" max="5121" width="22.375" style="3" customWidth="1"/>
    <col min="5122" max="5375" width="9" style="3"/>
    <col min="5376" max="5376" width="6.875" style="3" customWidth="1"/>
    <col min="5377" max="5377" width="22.375" style="3" customWidth="1"/>
    <col min="5378" max="5631" width="9" style="3"/>
    <col min="5632" max="5632" width="6.875" style="3" customWidth="1"/>
    <col min="5633" max="5633" width="22.375" style="3" customWidth="1"/>
    <col min="5634" max="5887" width="9" style="3"/>
    <col min="5888" max="5888" width="6.875" style="3" customWidth="1"/>
    <col min="5889" max="5889" width="22.375" style="3" customWidth="1"/>
    <col min="5890" max="6143" width="9" style="3"/>
    <col min="6144" max="6144" width="6.875" style="3" customWidth="1"/>
    <col min="6145" max="6145" width="22.375" style="3" customWidth="1"/>
    <col min="6146" max="6399" width="9" style="3"/>
    <col min="6400" max="6400" width="6.875" style="3" customWidth="1"/>
    <col min="6401" max="6401" width="22.375" style="3" customWidth="1"/>
    <col min="6402" max="6655" width="9" style="3"/>
    <col min="6656" max="6656" width="6.875" style="3" customWidth="1"/>
    <col min="6657" max="6657" width="22.375" style="3" customWidth="1"/>
    <col min="6658" max="6911" width="9" style="3"/>
    <col min="6912" max="6912" width="6.875" style="3" customWidth="1"/>
    <col min="6913" max="6913" width="22.375" style="3" customWidth="1"/>
    <col min="6914" max="7167" width="9" style="3"/>
    <col min="7168" max="7168" width="6.875" style="3" customWidth="1"/>
    <col min="7169" max="7169" width="22.375" style="3" customWidth="1"/>
    <col min="7170" max="7423" width="9" style="3"/>
    <col min="7424" max="7424" width="6.875" style="3" customWidth="1"/>
    <col min="7425" max="7425" width="22.375" style="3" customWidth="1"/>
    <col min="7426" max="7679" width="9" style="3"/>
    <col min="7680" max="7680" width="6.875" style="3" customWidth="1"/>
    <col min="7681" max="7681" width="22.375" style="3" customWidth="1"/>
    <col min="7682" max="7935" width="9" style="3"/>
    <col min="7936" max="7936" width="6.875" style="3" customWidth="1"/>
    <col min="7937" max="7937" width="22.375" style="3" customWidth="1"/>
    <col min="7938" max="8191" width="9" style="3"/>
    <col min="8192" max="8192" width="6.875" style="3" customWidth="1"/>
    <col min="8193" max="8193" width="22.375" style="3" customWidth="1"/>
    <col min="8194" max="8447" width="9" style="3"/>
    <col min="8448" max="8448" width="6.875" style="3" customWidth="1"/>
    <col min="8449" max="8449" width="22.375" style="3" customWidth="1"/>
    <col min="8450" max="8703" width="9" style="3"/>
    <col min="8704" max="8704" width="6.875" style="3" customWidth="1"/>
    <col min="8705" max="8705" width="22.375" style="3" customWidth="1"/>
    <col min="8706" max="8959" width="9" style="3"/>
    <col min="8960" max="8960" width="6.875" style="3" customWidth="1"/>
    <col min="8961" max="8961" width="22.375" style="3" customWidth="1"/>
    <col min="8962" max="9215" width="9" style="3"/>
    <col min="9216" max="9216" width="6.875" style="3" customWidth="1"/>
    <col min="9217" max="9217" width="22.375" style="3" customWidth="1"/>
    <col min="9218" max="9471" width="9" style="3"/>
    <col min="9472" max="9472" width="6.875" style="3" customWidth="1"/>
    <col min="9473" max="9473" width="22.375" style="3" customWidth="1"/>
    <col min="9474" max="9727" width="9" style="3"/>
    <col min="9728" max="9728" width="6.875" style="3" customWidth="1"/>
    <col min="9729" max="9729" width="22.375" style="3" customWidth="1"/>
    <col min="9730" max="9983" width="9" style="3"/>
    <col min="9984" max="9984" width="6.875" style="3" customWidth="1"/>
    <col min="9985" max="9985" width="22.375" style="3" customWidth="1"/>
    <col min="9986" max="10239" width="9" style="3"/>
    <col min="10240" max="10240" width="6.875" style="3" customWidth="1"/>
    <col min="10241" max="10241" width="22.375" style="3" customWidth="1"/>
    <col min="10242" max="10495" width="9" style="3"/>
    <col min="10496" max="10496" width="6.875" style="3" customWidth="1"/>
    <col min="10497" max="10497" width="22.375" style="3" customWidth="1"/>
    <col min="10498" max="10751" width="9" style="3"/>
    <col min="10752" max="10752" width="6.875" style="3" customWidth="1"/>
    <col min="10753" max="10753" width="22.375" style="3" customWidth="1"/>
    <col min="10754" max="11007" width="9" style="3"/>
    <col min="11008" max="11008" width="6.875" style="3" customWidth="1"/>
    <col min="11009" max="11009" width="22.375" style="3" customWidth="1"/>
    <col min="11010" max="11263" width="9" style="3"/>
    <col min="11264" max="11264" width="6.875" style="3" customWidth="1"/>
    <col min="11265" max="11265" width="22.375" style="3" customWidth="1"/>
    <col min="11266" max="11519" width="9" style="3"/>
    <col min="11520" max="11520" width="6.875" style="3" customWidth="1"/>
    <col min="11521" max="11521" width="22.375" style="3" customWidth="1"/>
    <col min="11522" max="11775" width="9" style="3"/>
    <col min="11776" max="11776" width="6.875" style="3" customWidth="1"/>
    <col min="11777" max="11777" width="22.375" style="3" customWidth="1"/>
    <col min="11778" max="12031" width="9" style="3"/>
    <col min="12032" max="12032" width="6.875" style="3" customWidth="1"/>
    <col min="12033" max="12033" width="22.375" style="3" customWidth="1"/>
    <col min="12034" max="12287" width="9" style="3"/>
    <col min="12288" max="12288" width="6.875" style="3" customWidth="1"/>
    <col min="12289" max="12289" width="22.375" style="3" customWidth="1"/>
    <col min="12290" max="12543" width="9" style="3"/>
    <col min="12544" max="12544" width="6.875" style="3" customWidth="1"/>
    <col min="12545" max="12545" width="22.375" style="3" customWidth="1"/>
    <col min="12546" max="12799" width="9" style="3"/>
    <col min="12800" max="12800" width="6.875" style="3" customWidth="1"/>
    <col min="12801" max="12801" width="22.375" style="3" customWidth="1"/>
    <col min="12802" max="13055" width="9" style="3"/>
    <col min="13056" max="13056" width="6.875" style="3" customWidth="1"/>
    <col min="13057" max="13057" width="22.375" style="3" customWidth="1"/>
    <col min="13058" max="13311" width="9" style="3"/>
    <col min="13312" max="13312" width="6.875" style="3" customWidth="1"/>
    <col min="13313" max="13313" width="22.375" style="3" customWidth="1"/>
    <col min="13314" max="13567" width="9" style="3"/>
    <col min="13568" max="13568" width="6.875" style="3" customWidth="1"/>
    <col min="13569" max="13569" width="22.375" style="3" customWidth="1"/>
    <col min="13570" max="13823" width="9" style="3"/>
    <col min="13824" max="13824" width="6.875" style="3" customWidth="1"/>
    <col min="13825" max="13825" width="22.375" style="3" customWidth="1"/>
    <col min="13826" max="14079" width="9" style="3"/>
    <col min="14080" max="14080" width="6.875" style="3" customWidth="1"/>
    <col min="14081" max="14081" width="22.375" style="3" customWidth="1"/>
    <col min="14082" max="14335" width="9" style="3"/>
    <col min="14336" max="14336" width="6.875" style="3" customWidth="1"/>
    <col min="14337" max="14337" width="22.375" style="3" customWidth="1"/>
    <col min="14338" max="14591" width="9" style="3"/>
    <col min="14592" max="14592" width="6.875" style="3" customWidth="1"/>
    <col min="14593" max="14593" width="22.375" style="3" customWidth="1"/>
    <col min="14594" max="14847" width="9" style="3"/>
    <col min="14848" max="14848" width="6.875" style="3" customWidth="1"/>
    <col min="14849" max="14849" width="22.375" style="3" customWidth="1"/>
    <col min="14850" max="15103" width="9" style="3"/>
    <col min="15104" max="15104" width="6.875" style="3" customWidth="1"/>
    <col min="15105" max="15105" width="22.375" style="3" customWidth="1"/>
    <col min="15106" max="15359" width="9" style="3"/>
    <col min="15360" max="15360" width="6.875" style="3" customWidth="1"/>
    <col min="15361" max="15361" width="22.375" style="3" customWidth="1"/>
    <col min="15362" max="15615" width="9" style="3"/>
    <col min="15616" max="15616" width="6.875" style="3" customWidth="1"/>
    <col min="15617" max="15617" width="22.375" style="3" customWidth="1"/>
    <col min="15618" max="15871" width="9" style="3"/>
    <col min="15872" max="15872" width="6.875" style="3" customWidth="1"/>
    <col min="15873" max="15873" width="22.375" style="3" customWidth="1"/>
    <col min="15874" max="16127" width="9" style="3"/>
    <col min="16128" max="16128" width="6.875" style="3" customWidth="1"/>
    <col min="16129" max="16129" width="22.375" style="3" customWidth="1"/>
    <col min="16130" max="16384" width="9" style="3"/>
  </cols>
  <sheetData>
    <row r="1" spans="1:8" ht="42" customHeight="1" x14ac:dyDescent="0.45">
      <c r="A1" s="84" t="s">
        <v>37</v>
      </c>
      <c r="B1" s="84"/>
      <c r="C1" s="84"/>
      <c r="D1" s="84"/>
      <c r="E1" s="84"/>
      <c r="F1" s="84"/>
      <c r="G1" s="16"/>
      <c r="H1" s="16"/>
    </row>
    <row r="2" spans="1:8" ht="42" x14ac:dyDescent="0.45">
      <c r="A2" s="4" t="s">
        <v>0</v>
      </c>
      <c r="B2" s="4" t="s">
        <v>9</v>
      </c>
      <c r="C2" s="5" t="s">
        <v>36</v>
      </c>
      <c r="D2" s="4" t="s">
        <v>10</v>
      </c>
      <c r="E2" s="6" t="s">
        <v>35</v>
      </c>
      <c r="F2" s="7" t="s">
        <v>11</v>
      </c>
    </row>
    <row r="3" spans="1:8" x14ac:dyDescent="0.45">
      <c r="A3" s="8">
        <v>1</v>
      </c>
      <c r="B3" s="8" t="s">
        <v>33</v>
      </c>
      <c r="C3" s="77">
        <v>33000</v>
      </c>
      <c r="D3" s="8">
        <v>1</v>
      </c>
      <c r="E3" s="78">
        <v>1.1000000000000001</v>
      </c>
      <c r="F3" s="11">
        <f>E3*(C3/12000)*D3</f>
        <v>3.0250000000000004</v>
      </c>
    </row>
    <row r="4" spans="1:8" x14ac:dyDescent="0.45">
      <c r="A4" s="8">
        <v>2</v>
      </c>
      <c r="B4" s="8" t="s">
        <v>33</v>
      </c>
      <c r="C4" s="77">
        <v>33000</v>
      </c>
      <c r="D4" s="8">
        <v>1</v>
      </c>
      <c r="E4" s="78">
        <v>1.1000000000000001</v>
      </c>
      <c r="F4" s="11">
        <f t="shared" ref="F4:F18" si="0">E4*(C4/12000)*D4</f>
        <v>3.0250000000000004</v>
      </c>
    </row>
    <row r="5" spans="1:8" x14ac:dyDescent="0.45">
      <c r="A5" s="8">
        <v>3</v>
      </c>
      <c r="B5" s="8" t="s">
        <v>33</v>
      </c>
      <c r="C5" s="77">
        <v>40944</v>
      </c>
      <c r="D5" s="8">
        <v>1</v>
      </c>
      <c r="E5" s="78">
        <v>1.1000000000000001</v>
      </c>
      <c r="F5" s="11">
        <f t="shared" si="0"/>
        <v>3.7532000000000001</v>
      </c>
    </row>
    <row r="6" spans="1:8" x14ac:dyDescent="0.45">
      <c r="A6" s="8">
        <v>4</v>
      </c>
      <c r="B6" s="8" t="s">
        <v>33</v>
      </c>
      <c r="C6" s="77">
        <v>40944</v>
      </c>
      <c r="D6" s="8">
        <v>1</v>
      </c>
      <c r="E6" s="78">
        <v>1.1000000000000001</v>
      </c>
      <c r="F6" s="11">
        <f t="shared" si="0"/>
        <v>3.7532000000000001</v>
      </c>
    </row>
    <row r="7" spans="1:8" x14ac:dyDescent="0.45">
      <c r="A7" s="8">
        <v>5</v>
      </c>
      <c r="B7" s="8" t="s">
        <v>33</v>
      </c>
      <c r="C7" s="77">
        <v>40944</v>
      </c>
      <c r="D7" s="8">
        <v>1</v>
      </c>
      <c r="E7" s="78">
        <v>1.1000000000000001</v>
      </c>
      <c r="F7" s="11">
        <f t="shared" si="0"/>
        <v>3.7532000000000001</v>
      </c>
    </row>
    <row r="8" spans="1:8" x14ac:dyDescent="0.45">
      <c r="A8" s="8">
        <v>6</v>
      </c>
      <c r="B8" s="8" t="s">
        <v>33</v>
      </c>
      <c r="C8" s="77">
        <v>40944</v>
      </c>
      <c r="D8" s="8">
        <v>1</v>
      </c>
      <c r="E8" s="78">
        <v>1.1000000000000001</v>
      </c>
      <c r="F8" s="11">
        <f t="shared" si="0"/>
        <v>3.7532000000000001</v>
      </c>
    </row>
    <row r="9" spans="1:8" x14ac:dyDescent="0.45">
      <c r="A9" s="8">
        <v>7</v>
      </c>
      <c r="B9" s="8" t="s">
        <v>33</v>
      </c>
      <c r="C9" s="77">
        <v>40944</v>
      </c>
      <c r="D9" s="8">
        <v>1</v>
      </c>
      <c r="E9" s="78">
        <v>1.1000000000000001</v>
      </c>
      <c r="F9" s="11">
        <f t="shared" si="0"/>
        <v>3.7532000000000001</v>
      </c>
    </row>
    <row r="10" spans="1:8" x14ac:dyDescent="0.45">
      <c r="A10" s="8">
        <v>8</v>
      </c>
      <c r="B10" s="8" t="s">
        <v>33</v>
      </c>
      <c r="C10" s="77">
        <v>40944</v>
      </c>
      <c r="D10" s="8">
        <v>1</v>
      </c>
      <c r="E10" s="78">
        <v>1.1000000000000001</v>
      </c>
      <c r="F10" s="11">
        <f t="shared" si="0"/>
        <v>3.7532000000000001</v>
      </c>
    </row>
    <row r="11" spans="1:8" x14ac:dyDescent="0.45">
      <c r="A11" s="8">
        <v>9</v>
      </c>
      <c r="B11" s="8" t="s">
        <v>33</v>
      </c>
      <c r="C11" s="77">
        <v>78900</v>
      </c>
      <c r="D11" s="8">
        <v>1</v>
      </c>
      <c r="E11" s="78">
        <v>1.1000000000000001</v>
      </c>
      <c r="F11" s="11">
        <f t="shared" si="0"/>
        <v>7.2325000000000008</v>
      </c>
    </row>
    <row r="12" spans="1:8" x14ac:dyDescent="0.45">
      <c r="A12" s="8">
        <v>10</v>
      </c>
      <c r="B12" s="8" t="s">
        <v>33</v>
      </c>
      <c r="C12" s="77">
        <v>78900</v>
      </c>
      <c r="D12" s="8">
        <v>1</v>
      </c>
      <c r="E12" s="78">
        <v>1.1000000000000001</v>
      </c>
      <c r="F12" s="11">
        <f t="shared" si="0"/>
        <v>7.2325000000000008</v>
      </c>
    </row>
    <row r="13" spans="1:8" x14ac:dyDescent="0.45">
      <c r="A13" s="8">
        <v>11</v>
      </c>
      <c r="B13" s="8" t="s">
        <v>33</v>
      </c>
      <c r="C13" s="77">
        <v>78900</v>
      </c>
      <c r="D13" s="8">
        <v>1</v>
      </c>
      <c r="E13" s="78">
        <v>1.1000000000000001</v>
      </c>
      <c r="F13" s="11">
        <f t="shared" si="0"/>
        <v>7.2325000000000008</v>
      </c>
    </row>
    <row r="14" spans="1:8" x14ac:dyDescent="0.45">
      <c r="A14" s="8">
        <v>12</v>
      </c>
      <c r="B14" s="8" t="s">
        <v>33</v>
      </c>
      <c r="C14" s="77">
        <v>78900</v>
      </c>
      <c r="D14" s="8">
        <v>1</v>
      </c>
      <c r="E14" s="78">
        <v>1.1000000000000001</v>
      </c>
      <c r="F14" s="11">
        <f t="shared" si="0"/>
        <v>7.2325000000000008</v>
      </c>
    </row>
    <row r="15" spans="1:8" x14ac:dyDescent="0.45">
      <c r="A15" s="8">
        <v>13</v>
      </c>
      <c r="B15" s="8" t="s">
        <v>33</v>
      </c>
      <c r="C15" s="77">
        <v>78900</v>
      </c>
      <c r="D15" s="8">
        <v>1</v>
      </c>
      <c r="E15" s="78">
        <v>1.1000000000000001</v>
      </c>
      <c r="F15" s="11">
        <f t="shared" si="0"/>
        <v>7.2325000000000008</v>
      </c>
    </row>
    <row r="16" spans="1:8" x14ac:dyDescent="0.45">
      <c r="A16" s="8">
        <v>14</v>
      </c>
      <c r="B16" s="8" t="s">
        <v>33</v>
      </c>
      <c r="C16" s="77">
        <v>78900</v>
      </c>
      <c r="D16" s="8">
        <v>1</v>
      </c>
      <c r="E16" s="78">
        <v>1.1000000000000001</v>
      </c>
      <c r="F16" s="11">
        <f t="shared" si="0"/>
        <v>7.2325000000000008</v>
      </c>
    </row>
    <row r="17" spans="1:6" x14ac:dyDescent="0.45">
      <c r="A17" s="8">
        <v>15</v>
      </c>
      <c r="B17" s="8" t="s">
        <v>33</v>
      </c>
      <c r="C17" s="77">
        <v>78900</v>
      </c>
      <c r="D17" s="8">
        <v>1</v>
      </c>
      <c r="E17" s="78">
        <v>1.1000000000000001</v>
      </c>
      <c r="F17" s="11">
        <f t="shared" si="0"/>
        <v>7.2325000000000008</v>
      </c>
    </row>
    <row r="18" spans="1:6" x14ac:dyDescent="0.45">
      <c r="A18" s="8">
        <v>16</v>
      </c>
      <c r="B18" s="8" t="s">
        <v>33</v>
      </c>
      <c r="C18" s="77">
        <v>78900</v>
      </c>
      <c r="D18" s="8">
        <v>1</v>
      </c>
      <c r="E18" s="78">
        <v>1.1000000000000001</v>
      </c>
      <c r="F18" s="11">
        <f t="shared" si="0"/>
        <v>7.2325000000000008</v>
      </c>
    </row>
    <row r="19" spans="1:6" x14ac:dyDescent="0.45">
      <c r="A19" s="8">
        <v>17</v>
      </c>
      <c r="B19" s="8" t="s">
        <v>33</v>
      </c>
      <c r="C19" s="77">
        <v>78900</v>
      </c>
      <c r="D19" s="8">
        <v>1</v>
      </c>
      <c r="E19" s="78">
        <v>1.1000000000000001</v>
      </c>
      <c r="F19" s="11">
        <f t="shared" ref="F19:F40" si="1">E19*(C19/12000)*D19</f>
        <v>7.2325000000000008</v>
      </c>
    </row>
    <row r="20" spans="1:6" x14ac:dyDescent="0.45">
      <c r="A20" s="8">
        <v>18</v>
      </c>
      <c r="B20" s="8" t="s">
        <v>33</v>
      </c>
      <c r="C20" s="77">
        <v>78900</v>
      </c>
      <c r="D20" s="8">
        <v>1</v>
      </c>
      <c r="E20" s="78">
        <v>1.1000000000000001</v>
      </c>
      <c r="F20" s="11">
        <f t="shared" si="1"/>
        <v>7.2325000000000008</v>
      </c>
    </row>
    <row r="21" spans="1:6" x14ac:dyDescent="0.45">
      <c r="A21" s="8">
        <v>19</v>
      </c>
      <c r="B21" s="8" t="s">
        <v>33</v>
      </c>
      <c r="C21" s="10">
        <v>40944</v>
      </c>
      <c r="D21" s="8">
        <v>1</v>
      </c>
      <c r="E21" s="78">
        <v>1.1000000000000001</v>
      </c>
      <c r="F21" s="11">
        <f t="shared" si="1"/>
        <v>3.7532000000000001</v>
      </c>
    </row>
    <row r="22" spans="1:6" x14ac:dyDescent="0.45">
      <c r="A22" s="8">
        <v>20</v>
      </c>
      <c r="B22" s="8" t="s">
        <v>33</v>
      </c>
      <c r="C22" s="10">
        <v>40944</v>
      </c>
      <c r="D22" s="8">
        <v>1</v>
      </c>
      <c r="E22" s="78">
        <v>1.1000000000000001</v>
      </c>
      <c r="F22" s="11">
        <f t="shared" si="1"/>
        <v>3.7532000000000001</v>
      </c>
    </row>
    <row r="23" spans="1:6" x14ac:dyDescent="0.45">
      <c r="A23" s="8">
        <v>21</v>
      </c>
      <c r="B23" s="8" t="s">
        <v>33</v>
      </c>
      <c r="C23" s="10">
        <v>40944</v>
      </c>
      <c r="D23" s="8">
        <v>1</v>
      </c>
      <c r="E23" s="78">
        <v>1.1000000000000001</v>
      </c>
      <c r="F23" s="11">
        <f t="shared" si="1"/>
        <v>3.7532000000000001</v>
      </c>
    </row>
    <row r="24" spans="1:6" x14ac:dyDescent="0.45">
      <c r="A24" s="8">
        <v>22</v>
      </c>
      <c r="B24" s="8" t="s">
        <v>33</v>
      </c>
      <c r="C24" s="10">
        <v>40944</v>
      </c>
      <c r="D24" s="8">
        <v>1</v>
      </c>
      <c r="E24" s="78">
        <v>1.1000000000000001</v>
      </c>
      <c r="F24" s="11">
        <f t="shared" si="1"/>
        <v>3.7532000000000001</v>
      </c>
    </row>
    <row r="25" spans="1:6" x14ac:dyDescent="0.45">
      <c r="A25" s="8">
        <v>23</v>
      </c>
      <c r="B25" s="8" t="s">
        <v>33</v>
      </c>
      <c r="C25" s="10">
        <v>40944</v>
      </c>
      <c r="D25" s="8">
        <v>1</v>
      </c>
      <c r="E25" s="78">
        <v>1.1000000000000001</v>
      </c>
      <c r="F25" s="11">
        <f t="shared" si="1"/>
        <v>3.7532000000000001</v>
      </c>
    </row>
    <row r="26" spans="1:6" x14ac:dyDescent="0.45">
      <c r="A26" s="8">
        <v>24</v>
      </c>
      <c r="B26" s="8" t="s">
        <v>33</v>
      </c>
      <c r="C26" s="10">
        <v>40944</v>
      </c>
      <c r="D26" s="8">
        <v>1</v>
      </c>
      <c r="E26" s="78">
        <v>1.1000000000000001</v>
      </c>
      <c r="F26" s="11">
        <f t="shared" si="1"/>
        <v>3.7532000000000001</v>
      </c>
    </row>
    <row r="27" spans="1:6" x14ac:dyDescent="0.45">
      <c r="A27" s="8">
        <v>25</v>
      </c>
      <c r="B27" s="8" t="s">
        <v>33</v>
      </c>
      <c r="C27" s="10">
        <v>33000</v>
      </c>
      <c r="D27" s="8">
        <v>1</v>
      </c>
      <c r="E27" s="78">
        <v>1.1000000000000001</v>
      </c>
      <c r="F27" s="11">
        <f t="shared" si="1"/>
        <v>3.0250000000000004</v>
      </c>
    </row>
    <row r="28" spans="1:6" x14ac:dyDescent="0.45">
      <c r="A28" s="8">
        <v>26</v>
      </c>
      <c r="B28" s="8" t="s">
        <v>33</v>
      </c>
      <c r="C28" s="10">
        <v>33000</v>
      </c>
      <c r="D28" s="8">
        <v>1</v>
      </c>
      <c r="E28" s="78">
        <v>1.1000000000000001</v>
      </c>
      <c r="F28" s="11">
        <f t="shared" si="1"/>
        <v>3.0250000000000004</v>
      </c>
    </row>
    <row r="29" spans="1:6" x14ac:dyDescent="0.45">
      <c r="A29" s="8">
        <v>27</v>
      </c>
      <c r="B29" s="8" t="s">
        <v>33</v>
      </c>
      <c r="C29" s="10">
        <v>40944</v>
      </c>
      <c r="D29" s="8">
        <v>1</v>
      </c>
      <c r="E29" s="78">
        <v>1.1000000000000001</v>
      </c>
      <c r="F29" s="11">
        <f t="shared" si="1"/>
        <v>3.7532000000000001</v>
      </c>
    </row>
    <row r="30" spans="1:6" x14ac:dyDescent="0.45">
      <c r="A30" s="8">
        <v>28</v>
      </c>
      <c r="B30" s="8" t="s">
        <v>33</v>
      </c>
      <c r="C30" s="10">
        <v>40944</v>
      </c>
      <c r="D30" s="8">
        <v>1</v>
      </c>
      <c r="E30" s="78">
        <v>1.1000000000000001</v>
      </c>
      <c r="F30" s="11">
        <f t="shared" si="1"/>
        <v>3.7532000000000001</v>
      </c>
    </row>
    <row r="31" spans="1:6" x14ac:dyDescent="0.45">
      <c r="A31" s="8">
        <v>29</v>
      </c>
      <c r="B31" s="8" t="s">
        <v>33</v>
      </c>
      <c r="C31" s="10">
        <v>40944</v>
      </c>
      <c r="D31" s="8">
        <v>1</v>
      </c>
      <c r="E31" s="78">
        <v>1.1000000000000001</v>
      </c>
      <c r="F31" s="11">
        <f t="shared" si="1"/>
        <v>3.7532000000000001</v>
      </c>
    </row>
    <row r="32" spans="1:6" x14ac:dyDescent="0.45">
      <c r="A32" s="8">
        <v>30</v>
      </c>
      <c r="B32" s="8" t="s">
        <v>33</v>
      </c>
      <c r="C32" s="10">
        <v>40944</v>
      </c>
      <c r="D32" s="8">
        <v>1</v>
      </c>
      <c r="E32" s="78">
        <v>1.1000000000000001</v>
      </c>
      <c r="F32" s="11">
        <f t="shared" si="1"/>
        <v>3.7532000000000001</v>
      </c>
    </row>
    <row r="33" spans="1:6" x14ac:dyDescent="0.45">
      <c r="A33" s="8">
        <v>31</v>
      </c>
      <c r="B33" s="8" t="s">
        <v>33</v>
      </c>
      <c r="C33" s="10">
        <v>40944</v>
      </c>
      <c r="D33" s="8">
        <v>1</v>
      </c>
      <c r="E33" s="78">
        <v>1.1000000000000001</v>
      </c>
      <c r="F33" s="11">
        <f t="shared" si="1"/>
        <v>3.7532000000000001</v>
      </c>
    </row>
    <row r="34" spans="1:6" x14ac:dyDescent="0.45">
      <c r="A34" s="8">
        <v>32</v>
      </c>
      <c r="B34" s="8" t="s">
        <v>33</v>
      </c>
      <c r="C34" s="10">
        <v>40944</v>
      </c>
      <c r="D34" s="8">
        <v>1</v>
      </c>
      <c r="E34" s="78">
        <v>1.1000000000000001</v>
      </c>
      <c r="F34" s="11">
        <f t="shared" si="1"/>
        <v>3.7532000000000001</v>
      </c>
    </row>
    <row r="35" spans="1:6" x14ac:dyDescent="0.45">
      <c r="A35" s="8">
        <v>33</v>
      </c>
      <c r="B35" s="8" t="s">
        <v>33</v>
      </c>
      <c r="C35" s="10">
        <v>280000</v>
      </c>
      <c r="D35" s="8">
        <v>1</v>
      </c>
      <c r="E35" s="78">
        <v>1.1000000000000001</v>
      </c>
      <c r="F35" s="11">
        <f t="shared" si="1"/>
        <v>25.666666666666668</v>
      </c>
    </row>
    <row r="36" spans="1:6" x14ac:dyDescent="0.45">
      <c r="A36" s="8">
        <v>34</v>
      </c>
      <c r="B36" s="8" t="s">
        <v>33</v>
      </c>
      <c r="C36" s="10">
        <v>280000</v>
      </c>
      <c r="D36" s="8">
        <v>1</v>
      </c>
      <c r="E36" s="78">
        <v>1.1000000000000001</v>
      </c>
      <c r="F36" s="11">
        <f t="shared" si="1"/>
        <v>25.666666666666668</v>
      </c>
    </row>
    <row r="37" spans="1:6" x14ac:dyDescent="0.45">
      <c r="A37" s="8">
        <v>35</v>
      </c>
      <c r="B37" s="8" t="s">
        <v>33</v>
      </c>
      <c r="C37" s="10">
        <v>40944</v>
      </c>
      <c r="D37" s="8">
        <v>1</v>
      </c>
      <c r="E37" s="78">
        <v>1.1000000000000001</v>
      </c>
      <c r="F37" s="11">
        <f t="shared" si="1"/>
        <v>3.7532000000000001</v>
      </c>
    </row>
    <row r="38" spans="1:6" x14ac:dyDescent="0.45">
      <c r="A38" s="8">
        <v>36</v>
      </c>
      <c r="B38" s="8" t="s">
        <v>33</v>
      </c>
      <c r="C38" s="10">
        <v>40944</v>
      </c>
      <c r="D38" s="8">
        <v>1</v>
      </c>
      <c r="E38" s="78">
        <v>1.1000000000000001</v>
      </c>
      <c r="F38" s="11">
        <f t="shared" si="1"/>
        <v>3.7532000000000001</v>
      </c>
    </row>
    <row r="39" spans="1:6" x14ac:dyDescent="0.45">
      <c r="A39" s="8">
        <v>37</v>
      </c>
      <c r="B39" s="8" t="s">
        <v>33</v>
      </c>
      <c r="C39" s="10">
        <v>40944</v>
      </c>
      <c r="D39" s="8">
        <v>1</v>
      </c>
      <c r="E39" s="78">
        <v>1.1000000000000001</v>
      </c>
      <c r="F39" s="11">
        <f t="shared" si="1"/>
        <v>3.7532000000000001</v>
      </c>
    </row>
    <row r="40" spans="1:6" x14ac:dyDescent="0.45">
      <c r="A40" s="8">
        <v>38</v>
      </c>
      <c r="B40" s="8" t="s">
        <v>33</v>
      </c>
      <c r="C40" s="10">
        <v>40944</v>
      </c>
      <c r="D40" s="8">
        <v>1</v>
      </c>
      <c r="E40" s="78">
        <v>1.1000000000000001</v>
      </c>
      <c r="F40" s="11">
        <f t="shared" si="1"/>
        <v>3.7532000000000001</v>
      </c>
    </row>
    <row r="41" spans="1:6" ht="23.25" x14ac:dyDescent="0.6">
      <c r="D41" s="79">
        <f>SUM(D3:D40)</f>
        <v>38</v>
      </c>
      <c r="F41" s="14">
        <f>SUM(F3:F40)</f>
        <v>218.3287333333333</v>
      </c>
    </row>
    <row r="42" spans="1:6" x14ac:dyDescent="0.45">
      <c r="A42" s="15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33" workbookViewId="0">
      <selection activeCell="G80" sqref="G80"/>
    </sheetView>
  </sheetViews>
  <sheetFormatPr defaultRowHeight="21" x14ac:dyDescent="0.45"/>
  <cols>
    <col min="1" max="1" width="6.875" style="3" customWidth="1"/>
    <col min="2" max="2" width="22.375" style="3" customWidth="1"/>
    <col min="3" max="3" width="10.875" style="3" customWidth="1"/>
    <col min="4" max="4" width="7" style="3" customWidth="1"/>
    <col min="5" max="5" width="13.125" style="13" customWidth="1"/>
    <col min="6" max="6" width="11.125" style="3" customWidth="1"/>
    <col min="7" max="255" width="9" style="3"/>
    <col min="256" max="256" width="6.875" style="3" customWidth="1"/>
    <col min="257" max="257" width="22.375" style="3" customWidth="1"/>
    <col min="258" max="511" width="9" style="3"/>
    <col min="512" max="512" width="6.875" style="3" customWidth="1"/>
    <col min="513" max="513" width="22.375" style="3" customWidth="1"/>
    <col min="514" max="767" width="9" style="3"/>
    <col min="768" max="768" width="6.875" style="3" customWidth="1"/>
    <col min="769" max="769" width="22.375" style="3" customWidth="1"/>
    <col min="770" max="1023" width="9" style="3"/>
    <col min="1024" max="1024" width="6.875" style="3" customWidth="1"/>
    <col min="1025" max="1025" width="22.375" style="3" customWidth="1"/>
    <col min="1026" max="1279" width="9" style="3"/>
    <col min="1280" max="1280" width="6.875" style="3" customWidth="1"/>
    <col min="1281" max="1281" width="22.375" style="3" customWidth="1"/>
    <col min="1282" max="1535" width="9" style="3"/>
    <col min="1536" max="1536" width="6.875" style="3" customWidth="1"/>
    <col min="1537" max="1537" width="22.375" style="3" customWidth="1"/>
    <col min="1538" max="1791" width="9" style="3"/>
    <col min="1792" max="1792" width="6.875" style="3" customWidth="1"/>
    <col min="1793" max="1793" width="22.375" style="3" customWidth="1"/>
    <col min="1794" max="2047" width="9" style="3"/>
    <col min="2048" max="2048" width="6.875" style="3" customWidth="1"/>
    <col min="2049" max="2049" width="22.375" style="3" customWidth="1"/>
    <col min="2050" max="2303" width="9" style="3"/>
    <col min="2304" max="2304" width="6.875" style="3" customWidth="1"/>
    <col min="2305" max="2305" width="22.375" style="3" customWidth="1"/>
    <col min="2306" max="2559" width="9" style="3"/>
    <col min="2560" max="2560" width="6.875" style="3" customWidth="1"/>
    <col min="2561" max="2561" width="22.375" style="3" customWidth="1"/>
    <col min="2562" max="2815" width="9" style="3"/>
    <col min="2816" max="2816" width="6.875" style="3" customWidth="1"/>
    <col min="2817" max="2817" width="22.375" style="3" customWidth="1"/>
    <col min="2818" max="3071" width="9" style="3"/>
    <col min="3072" max="3072" width="6.875" style="3" customWidth="1"/>
    <col min="3073" max="3073" width="22.375" style="3" customWidth="1"/>
    <col min="3074" max="3327" width="9" style="3"/>
    <col min="3328" max="3328" width="6.875" style="3" customWidth="1"/>
    <col min="3329" max="3329" width="22.375" style="3" customWidth="1"/>
    <col min="3330" max="3583" width="9" style="3"/>
    <col min="3584" max="3584" width="6.875" style="3" customWidth="1"/>
    <col min="3585" max="3585" width="22.375" style="3" customWidth="1"/>
    <col min="3586" max="3839" width="9" style="3"/>
    <col min="3840" max="3840" width="6.875" style="3" customWidth="1"/>
    <col min="3841" max="3841" width="22.375" style="3" customWidth="1"/>
    <col min="3842" max="4095" width="9" style="3"/>
    <col min="4096" max="4096" width="6.875" style="3" customWidth="1"/>
    <col min="4097" max="4097" width="22.375" style="3" customWidth="1"/>
    <col min="4098" max="4351" width="9" style="3"/>
    <col min="4352" max="4352" width="6.875" style="3" customWidth="1"/>
    <col min="4353" max="4353" width="22.375" style="3" customWidth="1"/>
    <col min="4354" max="4607" width="9" style="3"/>
    <col min="4608" max="4608" width="6.875" style="3" customWidth="1"/>
    <col min="4609" max="4609" width="22.375" style="3" customWidth="1"/>
    <col min="4610" max="4863" width="9" style="3"/>
    <col min="4864" max="4864" width="6.875" style="3" customWidth="1"/>
    <col min="4865" max="4865" width="22.375" style="3" customWidth="1"/>
    <col min="4866" max="5119" width="9" style="3"/>
    <col min="5120" max="5120" width="6.875" style="3" customWidth="1"/>
    <col min="5121" max="5121" width="22.375" style="3" customWidth="1"/>
    <col min="5122" max="5375" width="9" style="3"/>
    <col min="5376" max="5376" width="6.875" style="3" customWidth="1"/>
    <col min="5377" max="5377" width="22.375" style="3" customWidth="1"/>
    <col min="5378" max="5631" width="9" style="3"/>
    <col min="5632" max="5632" width="6.875" style="3" customWidth="1"/>
    <col min="5633" max="5633" width="22.375" style="3" customWidth="1"/>
    <col min="5634" max="5887" width="9" style="3"/>
    <col min="5888" max="5888" width="6.875" style="3" customWidth="1"/>
    <col min="5889" max="5889" width="22.375" style="3" customWidth="1"/>
    <col min="5890" max="6143" width="9" style="3"/>
    <col min="6144" max="6144" width="6.875" style="3" customWidth="1"/>
    <col min="6145" max="6145" width="22.375" style="3" customWidth="1"/>
    <col min="6146" max="6399" width="9" style="3"/>
    <col min="6400" max="6400" width="6.875" style="3" customWidth="1"/>
    <col min="6401" max="6401" width="22.375" style="3" customWidth="1"/>
    <col min="6402" max="6655" width="9" style="3"/>
    <col min="6656" max="6656" width="6.875" style="3" customWidth="1"/>
    <col min="6657" max="6657" width="22.375" style="3" customWidth="1"/>
    <col min="6658" max="6911" width="9" style="3"/>
    <col min="6912" max="6912" width="6.875" style="3" customWidth="1"/>
    <col min="6913" max="6913" width="22.375" style="3" customWidth="1"/>
    <col min="6914" max="7167" width="9" style="3"/>
    <col min="7168" max="7168" width="6.875" style="3" customWidth="1"/>
    <col min="7169" max="7169" width="22.375" style="3" customWidth="1"/>
    <col min="7170" max="7423" width="9" style="3"/>
    <col min="7424" max="7424" width="6.875" style="3" customWidth="1"/>
    <col min="7425" max="7425" width="22.375" style="3" customWidth="1"/>
    <col min="7426" max="7679" width="9" style="3"/>
    <col min="7680" max="7680" width="6.875" style="3" customWidth="1"/>
    <col min="7681" max="7681" width="22.375" style="3" customWidth="1"/>
    <col min="7682" max="7935" width="9" style="3"/>
    <col min="7936" max="7936" width="6.875" style="3" customWidth="1"/>
    <col min="7937" max="7937" width="22.375" style="3" customWidth="1"/>
    <col min="7938" max="8191" width="9" style="3"/>
    <col min="8192" max="8192" width="6.875" style="3" customWidth="1"/>
    <col min="8193" max="8193" width="22.375" style="3" customWidth="1"/>
    <col min="8194" max="8447" width="9" style="3"/>
    <col min="8448" max="8448" width="6.875" style="3" customWidth="1"/>
    <col min="8449" max="8449" width="22.375" style="3" customWidth="1"/>
    <col min="8450" max="8703" width="9" style="3"/>
    <col min="8704" max="8704" width="6.875" style="3" customWidth="1"/>
    <col min="8705" max="8705" width="22.375" style="3" customWidth="1"/>
    <col min="8706" max="8959" width="9" style="3"/>
    <col min="8960" max="8960" width="6.875" style="3" customWidth="1"/>
    <col min="8961" max="8961" width="22.375" style="3" customWidth="1"/>
    <col min="8962" max="9215" width="9" style="3"/>
    <col min="9216" max="9216" width="6.875" style="3" customWidth="1"/>
    <col min="9217" max="9217" width="22.375" style="3" customWidth="1"/>
    <col min="9218" max="9471" width="9" style="3"/>
    <col min="9472" max="9472" width="6.875" style="3" customWidth="1"/>
    <col min="9473" max="9473" width="22.375" style="3" customWidth="1"/>
    <col min="9474" max="9727" width="9" style="3"/>
    <col min="9728" max="9728" width="6.875" style="3" customWidth="1"/>
    <col min="9729" max="9729" width="22.375" style="3" customWidth="1"/>
    <col min="9730" max="9983" width="9" style="3"/>
    <col min="9984" max="9984" width="6.875" style="3" customWidth="1"/>
    <col min="9985" max="9985" width="22.375" style="3" customWidth="1"/>
    <col min="9986" max="10239" width="9" style="3"/>
    <col min="10240" max="10240" width="6.875" style="3" customWidth="1"/>
    <col min="10241" max="10241" width="22.375" style="3" customWidth="1"/>
    <col min="10242" max="10495" width="9" style="3"/>
    <col min="10496" max="10496" width="6.875" style="3" customWidth="1"/>
    <col min="10497" max="10497" width="22.375" style="3" customWidth="1"/>
    <col min="10498" max="10751" width="9" style="3"/>
    <col min="10752" max="10752" width="6.875" style="3" customWidth="1"/>
    <col min="10753" max="10753" width="22.375" style="3" customWidth="1"/>
    <col min="10754" max="11007" width="9" style="3"/>
    <col min="11008" max="11008" width="6.875" style="3" customWidth="1"/>
    <col min="11009" max="11009" width="22.375" style="3" customWidth="1"/>
    <col min="11010" max="11263" width="9" style="3"/>
    <col min="11264" max="11264" width="6.875" style="3" customWidth="1"/>
    <col min="11265" max="11265" width="22.375" style="3" customWidth="1"/>
    <col min="11266" max="11519" width="9" style="3"/>
    <col min="11520" max="11520" width="6.875" style="3" customWidth="1"/>
    <col min="11521" max="11521" width="22.375" style="3" customWidth="1"/>
    <col min="11522" max="11775" width="9" style="3"/>
    <col min="11776" max="11776" width="6.875" style="3" customWidth="1"/>
    <col min="11777" max="11777" width="22.375" style="3" customWidth="1"/>
    <col min="11778" max="12031" width="9" style="3"/>
    <col min="12032" max="12032" width="6.875" style="3" customWidth="1"/>
    <col min="12033" max="12033" width="22.375" style="3" customWidth="1"/>
    <col min="12034" max="12287" width="9" style="3"/>
    <col min="12288" max="12288" width="6.875" style="3" customWidth="1"/>
    <col min="12289" max="12289" width="22.375" style="3" customWidth="1"/>
    <col min="12290" max="12543" width="9" style="3"/>
    <col min="12544" max="12544" width="6.875" style="3" customWidth="1"/>
    <col min="12545" max="12545" width="22.375" style="3" customWidth="1"/>
    <col min="12546" max="12799" width="9" style="3"/>
    <col min="12800" max="12800" width="6.875" style="3" customWidth="1"/>
    <col min="12801" max="12801" width="22.375" style="3" customWidth="1"/>
    <col min="12802" max="13055" width="9" style="3"/>
    <col min="13056" max="13056" width="6.875" style="3" customWidth="1"/>
    <col min="13057" max="13057" width="22.375" style="3" customWidth="1"/>
    <col min="13058" max="13311" width="9" style="3"/>
    <col min="13312" max="13312" width="6.875" style="3" customWidth="1"/>
    <col min="13313" max="13313" width="22.375" style="3" customWidth="1"/>
    <col min="13314" max="13567" width="9" style="3"/>
    <col min="13568" max="13568" width="6.875" style="3" customWidth="1"/>
    <col min="13569" max="13569" width="22.375" style="3" customWidth="1"/>
    <col min="13570" max="13823" width="9" style="3"/>
    <col min="13824" max="13824" width="6.875" style="3" customWidth="1"/>
    <col min="13825" max="13825" width="22.375" style="3" customWidth="1"/>
    <col min="13826" max="14079" width="9" style="3"/>
    <col min="14080" max="14080" width="6.875" style="3" customWidth="1"/>
    <col min="14081" max="14081" width="22.375" style="3" customWidth="1"/>
    <col min="14082" max="14335" width="9" style="3"/>
    <col min="14336" max="14336" width="6.875" style="3" customWidth="1"/>
    <col min="14337" max="14337" width="22.375" style="3" customWidth="1"/>
    <col min="14338" max="14591" width="9" style="3"/>
    <col min="14592" max="14592" width="6.875" style="3" customWidth="1"/>
    <col min="14593" max="14593" width="22.375" style="3" customWidth="1"/>
    <col min="14594" max="14847" width="9" style="3"/>
    <col min="14848" max="14848" width="6.875" style="3" customWidth="1"/>
    <col min="14849" max="14849" width="22.375" style="3" customWidth="1"/>
    <col min="14850" max="15103" width="9" style="3"/>
    <col min="15104" max="15104" width="6.875" style="3" customWidth="1"/>
    <col min="15105" max="15105" width="22.375" style="3" customWidth="1"/>
    <col min="15106" max="15359" width="9" style="3"/>
    <col min="15360" max="15360" width="6.875" style="3" customWidth="1"/>
    <col min="15361" max="15361" width="22.375" style="3" customWidth="1"/>
    <col min="15362" max="15615" width="9" style="3"/>
    <col min="15616" max="15616" width="6.875" style="3" customWidth="1"/>
    <col min="15617" max="15617" width="22.375" style="3" customWidth="1"/>
    <col min="15618" max="15871" width="9" style="3"/>
    <col min="15872" max="15872" width="6.875" style="3" customWidth="1"/>
    <col min="15873" max="15873" width="22.375" style="3" customWidth="1"/>
    <col min="15874" max="16127" width="9" style="3"/>
    <col min="16128" max="16128" width="6.875" style="3" customWidth="1"/>
    <col min="16129" max="16129" width="22.375" style="3" customWidth="1"/>
    <col min="16130" max="16384" width="9" style="3"/>
  </cols>
  <sheetData>
    <row r="1" spans="1:8" ht="42" customHeight="1" x14ac:dyDescent="0.45">
      <c r="A1" s="84" t="s">
        <v>37</v>
      </c>
      <c r="B1" s="84"/>
      <c r="C1" s="84"/>
      <c r="D1" s="84"/>
      <c r="E1" s="84"/>
      <c r="F1" s="84"/>
      <c r="G1" s="16"/>
      <c r="H1" s="16"/>
    </row>
    <row r="2" spans="1:8" ht="42" x14ac:dyDescent="0.45">
      <c r="A2" s="4" t="s">
        <v>0</v>
      </c>
      <c r="B2" s="4" t="s">
        <v>9</v>
      </c>
      <c r="C2" s="5" t="s">
        <v>36</v>
      </c>
      <c r="D2" s="4" t="s">
        <v>10</v>
      </c>
      <c r="E2" s="6" t="s">
        <v>35</v>
      </c>
      <c r="F2" s="7" t="s">
        <v>11</v>
      </c>
    </row>
    <row r="3" spans="1:8" x14ac:dyDescent="0.45">
      <c r="A3" s="8">
        <v>1</v>
      </c>
      <c r="B3" s="8" t="s">
        <v>34</v>
      </c>
      <c r="C3" s="9">
        <v>26600</v>
      </c>
      <c r="D3" s="8">
        <v>1</v>
      </c>
      <c r="E3" s="34">
        <v>1.1000000000000001</v>
      </c>
      <c r="F3" s="11">
        <f>E3*(C3/12000)*D3</f>
        <v>2.4383333333333335</v>
      </c>
    </row>
    <row r="4" spans="1:8" x14ac:dyDescent="0.45">
      <c r="A4" s="8">
        <v>2</v>
      </c>
      <c r="B4" s="8" t="s">
        <v>34</v>
      </c>
      <c r="C4" s="9">
        <v>26600</v>
      </c>
      <c r="D4" s="8">
        <v>1</v>
      </c>
      <c r="E4" s="34">
        <v>1.1000000000000001</v>
      </c>
      <c r="F4" s="11">
        <f t="shared" ref="F4:F67" si="0">E4*(C4/12000)*D4</f>
        <v>2.4383333333333335</v>
      </c>
    </row>
    <row r="5" spans="1:8" x14ac:dyDescent="0.45">
      <c r="A5" s="8">
        <v>3</v>
      </c>
      <c r="B5" s="8" t="s">
        <v>34</v>
      </c>
      <c r="C5" s="9">
        <v>26600</v>
      </c>
      <c r="D5" s="8">
        <v>1</v>
      </c>
      <c r="E5" s="34">
        <v>1.1000000000000001</v>
      </c>
      <c r="F5" s="11">
        <f t="shared" si="0"/>
        <v>2.4383333333333335</v>
      </c>
    </row>
    <row r="6" spans="1:8" x14ac:dyDescent="0.45">
      <c r="A6" s="8">
        <v>4</v>
      </c>
      <c r="B6" s="8" t="s">
        <v>34</v>
      </c>
      <c r="C6" s="9">
        <v>26600</v>
      </c>
      <c r="D6" s="8">
        <v>1</v>
      </c>
      <c r="E6" s="34">
        <v>1.1000000000000001</v>
      </c>
      <c r="F6" s="11">
        <f t="shared" si="0"/>
        <v>2.4383333333333335</v>
      </c>
    </row>
    <row r="7" spans="1:8" x14ac:dyDescent="0.45">
      <c r="A7" s="8">
        <v>5</v>
      </c>
      <c r="B7" s="8" t="s">
        <v>34</v>
      </c>
      <c r="C7" s="9">
        <v>26600</v>
      </c>
      <c r="D7" s="8">
        <v>1</v>
      </c>
      <c r="E7" s="34">
        <v>1.1000000000000001</v>
      </c>
      <c r="F7" s="11">
        <f t="shared" si="0"/>
        <v>2.4383333333333335</v>
      </c>
    </row>
    <row r="8" spans="1:8" x14ac:dyDescent="0.45">
      <c r="A8" s="8">
        <v>6</v>
      </c>
      <c r="B8" s="8" t="s">
        <v>34</v>
      </c>
      <c r="C8" s="9">
        <v>26600</v>
      </c>
      <c r="D8" s="8">
        <v>1</v>
      </c>
      <c r="E8" s="34">
        <v>1.1000000000000001</v>
      </c>
      <c r="F8" s="11">
        <f t="shared" si="0"/>
        <v>2.4383333333333335</v>
      </c>
    </row>
    <row r="9" spans="1:8" x14ac:dyDescent="0.45">
      <c r="A9" s="8">
        <v>7</v>
      </c>
      <c r="B9" s="8" t="s">
        <v>34</v>
      </c>
      <c r="C9" s="9">
        <v>26600</v>
      </c>
      <c r="D9" s="8">
        <v>1</v>
      </c>
      <c r="E9" s="34">
        <v>1.1000000000000001</v>
      </c>
      <c r="F9" s="11">
        <f t="shared" si="0"/>
        <v>2.4383333333333335</v>
      </c>
    </row>
    <row r="10" spans="1:8" x14ac:dyDescent="0.45">
      <c r="A10" s="8">
        <v>8</v>
      </c>
      <c r="B10" s="8" t="s">
        <v>34</v>
      </c>
      <c r="C10" s="9">
        <v>26600</v>
      </c>
      <c r="D10" s="8">
        <v>1</v>
      </c>
      <c r="E10" s="34">
        <v>1.1000000000000001</v>
      </c>
      <c r="F10" s="11">
        <f t="shared" si="0"/>
        <v>2.4383333333333335</v>
      </c>
    </row>
    <row r="11" spans="1:8" x14ac:dyDescent="0.45">
      <c r="A11" s="8">
        <v>9</v>
      </c>
      <c r="B11" s="8" t="s">
        <v>34</v>
      </c>
      <c r="C11" s="9">
        <v>26600</v>
      </c>
      <c r="D11" s="8">
        <v>1</v>
      </c>
      <c r="E11" s="34">
        <v>1.1000000000000001</v>
      </c>
      <c r="F11" s="11">
        <f t="shared" si="0"/>
        <v>2.4383333333333335</v>
      </c>
    </row>
    <row r="12" spans="1:8" x14ac:dyDescent="0.45">
      <c r="A12" s="8">
        <v>10</v>
      </c>
      <c r="B12" s="8" t="s">
        <v>34</v>
      </c>
      <c r="C12" s="9">
        <v>26600</v>
      </c>
      <c r="D12" s="8">
        <v>1</v>
      </c>
      <c r="E12" s="34">
        <v>1.1000000000000001</v>
      </c>
      <c r="F12" s="11">
        <f t="shared" si="0"/>
        <v>2.4383333333333335</v>
      </c>
    </row>
    <row r="13" spans="1:8" x14ac:dyDescent="0.45">
      <c r="A13" s="8">
        <v>11</v>
      </c>
      <c r="B13" s="8" t="s">
        <v>34</v>
      </c>
      <c r="C13" s="9">
        <v>26600</v>
      </c>
      <c r="D13" s="8">
        <v>1</v>
      </c>
      <c r="E13" s="34">
        <v>1.1000000000000001</v>
      </c>
      <c r="F13" s="11">
        <f t="shared" si="0"/>
        <v>2.4383333333333335</v>
      </c>
    </row>
    <row r="14" spans="1:8" x14ac:dyDescent="0.45">
      <c r="A14" s="8">
        <v>12</v>
      </c>
      <c r="B14" s="8" t="s">
        <v>34</v>
      </c>
      <c r="C14" s="9">
        <v>26600</v>
      </c>
      <c r="D14" s="8">
        <v>1</v>
      </c>
      <c r="E14" s="34">
        <v>1.1000000000000001</v>
      </c>
      <c r="F14" s="11">
        <f t="shared" si="0"/>
        <v>2.4383333333333335</v>
      </c>
    </row>
    <row r="15" spans="1:8" x14ac:dyDescent="0.45">
      <c r="A15" s="8">
        <v>13</v>
      </c>
      <c r="B15" s="8" t="s">
        <v>34</v>
      </c>
      <c r="C15" s="9">
        <v>26600</v>
      </c>
      <c r="D15" s="8">
        <v>1</v>
      </c>
      <c r="E15" s="34">
        <v>1.1000000000000001</v>
      </c>
      <c r="F15" s="11">
        <f t="shared" si="0"/>
        <v>2.4383333333333335</v>
      </c>
    </row>
    <row r="16" spans="1:8" x14ac:dyDescent="0.45">
      <c r="A16" s="8">
        <v>14</v>
      </c>
      <c r="B16" s="8" t="s">
        <v>34</v>
      </c>
      <c r="C16" s="9">
        <v>26600</v>
      </c>
      <c r="D16" s="8">
        <v>1</v>
      </c>
      <c r="E16" s="34">
        <v>1.1000000000000001</v>
      </c>
      <c r="F16" s="11">
        <f t="shared" si="0"/>
        <v>2.4383333333333335</v>
      </c>
    </row>
    <row r="17" spans="1:6" x14ac:dyDescent="0.45">
      <c r="A17" s="8">
        <v>15</v>
      </c>
      <c r="B17" s="8" t="s">
        <v>34</v>
      </c>
      <c r="C17" s="9">
        <v>26600</v>
      </c>
      <c r="D17" s="8">
        <v>1</v>
      </c>
      <c r="E17" s="34">
        <v>1.1000000000000001</v>
      </c>
      <c r="F17" s="11">
        <f t="shared" si="0"/>
        <v>2.4383333333333335</v>
      </c>
    </row>
    <row r="18" spans="1:6" x14ac:dyDescent="0.45">
      <c r="A18" s="8">
        <v>16</v>
      </c>
      <c r="B18" s="8" t="s">
        <v>34</v>
      </c>
      <c r="C18" s="9">
        <v>26600</v>
      </c>
      <c r="D18" s="8">
        <v>1</v>
      </c>
      <c r="E18" s="34">
        <v>1.1000000000000001</v>
      </c>
      <c r="F18" s="11">
        <f t="shared" si="0"/>
        <v>2.4383333333333335</v>
      </c>
    </row>
    <row r="19" spans="1:6" x14ac:dyDescent="0.45">
      <c r="A19" s="8">
        <v>17</v>
      </c>
      <c r="B19" s="8" t="s">
        <v>34</v>
      </c>
      <c r="C19" s="9">
        <v>36100</v>
      </c>
      <c r="D19" s="8">
        <v>1</v>
      </c>
      <c r="E19" s="34">
        <v>1.1000000000000001</v>
      </c>
      <c r="F19" s="11">
        <f t="shared" si="0"/>
        <v>3.309166666666667</v>
      </c>
    </row>
    <row r="20" spans="1:6" x14ac:dyDescent="0.45">
      <c r="A20" s="8">
        <v>18</v>
      </c>
      <c r="B20" s="8" t="s">
        <v>34</v>
      </c>
      <c r="C20" s="12">
        <v>36100</v>
      </c>
      <c r="D20" s="8">
        <v>1</v>
      </c>
      <c r="E20" s="34">
        <v>1.1000000000000001</v>
      </c>
      <c r="F20" s="11">
        <f t="shared" si="0"/>
        <v>3.309166666666667</v>
      </c>
    </row>
    <row r="21" spans="1:6" x14ac:dyDescent="0.45">
      <c r="A21" s="8">
        <v>19</v>
      </c>
      <c r="B21" s="8" t="s">
        <v>34</v>
      </c>
      <c r="C21" s="12">
        <v>26600</v>
      </c>
      <c r="D21" s="8">
        <v>1</v>
      </c>
      <c r="E21" s="34">
        <v>1.1000000000000001</v>
      </c>
      <c r="F21" s="11">
        <f t="shared" si="0"/>
        <v>2.4383333333333335</v>
      </c>
    </row>
    <row r="22" spans="1:6" x14ac:dyDescent="0.45">
      <c r="A22" s="8">
        <v>20</v>
      </c>
      <c r="B22" s="8" t="s">
        <v>34</v>
      </c>
      <c r="C22" s="12">
        <v>26600</v>
      </c>
      <c r="D22" s="8">
        <v>1</v>
      </c>
      <c r="E22" s="34">
        <v>1.1000000000000001</v>
      </c>
      <c r="F22" s="11">
        <f t="shared" si="0"/>
        <v>2.4383333333333335</v>
      </c>
    </row>
    <row r="23" spans="1:6" x14ac:dyDescent="0.45">
      <c r="A23" s="8">
        <v>21</v>
      </c>
      <c r="B23" s="8" t="s">
        <v>34</v>
      </c>
      <c r="C23" s="12">
        <v>36100</v>
      </c>
      <c r="D23" s="8">
        <v>1</v>
      </c>
      <c r="E23" s="34">
        <v>1.1000000000000001</v>
      </c>
      <c r="F23" s="11">
        <f t="shared" si="0"/>
        <v>3.309166666666667</v>
      </c>
    </row>
    <row r="24" spans="1:6" x14ac:dyDescent="0.45">
      <c r="A24" s="8">
        <v>22</v>
      </c>
      <c r="B24" s="8" t="s">
        <v>34</v>
      </c>
      <c r="C24" s="12">
        <v>36100</v>
      </c>
      <c r="D24" s="8">
        <v>1</v>
      </c>
      <c r="E24" s="34">
        <v>1.1000000000000001</v>
      </c>
      <c r="F24" s="11">
        <f t="shared" si="0"/>
        <v>3.309166666666667</v>
      </c>
    </row>
    <row r="25" spans="1:6" x14ac:dyDescent="0.45">
      <c r="A25" s="8">
        <v>23</v>
      </c>
      <c r="B25" s="8" t="s">
        <v>34</v>
      </c>
      <c r="C25" s="12">
        <v>36100</v>
      </c>
      <c r="D25" s="8">
        <v>1</v>
      </c>
      <c r="E25" s="34">
        <v>1.1000000000000001</v>
      </c>
      <c r="F25" s="11">
        <f t="shared" si="0"/>
        <v>3.309166666666667</v>
      </c>
    </row>
    <row r="26" spans="1:6" x14ac:dyDescent="0.45">
      <c r="A26" s="8">
        <v>24</v>
      </c>
      <c r="B26" s="8" t="s">
        <v>34</v>
      </c>
      <c r="C26" s="12">
        <v>36100</v>
      </c>
      <c r="D26" s="8">
        <v>1</v>
      </c>
      <c r="E26" s="34">
        <v>1.1000000000000001</v>
      </c>
      <c r="F26" s="11">
        <f t="shared" si="0"/>
        <v>3.309166666666667</v>
      </c>
    </row>
    <row r="27" spans="1:6" x14ac:dyDescent="0.45">
      <c r="A27" s="8">
        <v>25</v>
      </c>
      <c r="B27" s="8" t="s">
        <v>34</v>
      </c>
      <c r="C27" s="12">
        <v>36100</v>
      </c>
      <c r="D27" s="8">
        <v>1</v>
      </c>
      <c r="E27" s="34">
        <v>1.1000000000000001</v>
      </c>
      <c r="F27" s="11">
        <f t="shared" si="0"/>
        <v>3.309166666666667</v>
      </c>
    </row>
    <row r="28" spans="1:6" x14ac:dyDescent="0.45">
      <c r="A28" s="8">
        <v>26</v>
      </c>
      <c r="B28" s="8" t="s">
        <v>34</v>
      </c>
      <c r="C28" s="12">
        <v>36100</v>
      </c>
      <c r="D28" s="8">
        <v>1</v>
      </c>
      <c r="E28" s="34">
        <v>1.1000000000000001</v>
      </c>
      <c r="F28" s="11">
        <f t="shared" si="0"/>
        <v>3.309166666666667</v>
      </c>
    </row>
    <row r="29" spans="1:6" x14ac:dyDescent="0.45">
      <c r="A29" s="8">
        <v>27</v>
      </c>
      <c r="B29" s="8" t="s">
        <v>34</v>
      </c>
      <c r="C29" s="12">
        <v>36100</v>
      </c>
      <c r="D29" s="8">
        <v>1</v>
      </c>
      <c r="E29" s="34">
        <v>1.1000000000000001</v>
      </c>
      <c r="F29" s="11">
        <f t="shared" si="0"/>
        <v>3.309166666666667</v>
      </c>
    </row>
    <row r="30" spans="1:6" x14ac:dyDescent="0.45">
      <c r="A30" s="8">
        <v>28</v>
      </c>
      <c r="B30" s="8" t="s">
        <v>34</v>
      </c>
      <c r="C30" s="12">
        <v>36100</v>
      </c>
      <c r="D30" s="8">
        <v>1</v>
      </c>
      <c r="E30" s="34">
        <v>1.1000000000000001</v>
      </c>
      <c r="F30" s="11">
        <f t="shared" si="0"/>
        <v>3.309166666666667</v>
      </c>
    </row>
    <row r="31" spans="1:6" x14ac:dyDescent="0.45">
      <c r="A31" s="8">
        <v>29</v>
      </c>
      <c r="B31" s="8" t="s">
        <v>34</v>
      </c>
      <c r="C31" s="12">
        <v>36100</v>
      </c>
      <c r="D31" s="8">
        <v>1</v>
      </c>
      <c r="E31" s="34">
        <v>1.1000000000000001</v>
      </c>
      <c r="F31" s="11">
        <f t="shared" si="0"/>
        <v>3.309166666666667</v>
      </c>
    </row>
    <row r="32" spans="1:6" x14ac:dyDescent="0.45">
      <c r="A32" s="8">
        <v>30</v>
      </c>
      <c r="B32" s="8" t="s">
        <v>34</v>
      </c>
      <c r="C32" s="12">
        <v>36100</v>
      </c>
      <c r="D32" s="8">
        <v>1</v>
      </c>
      <c r="E32" s="34">
        <v>1.1000000000000001</v>
      </c>
      <c r="F32" s="11">
        <f t="shared" si="0"/>
        <v>3.309166666666667</v>
      </c>
    </row>
    <row r="33" spans="1:6" x14ac:dyDescent="0.45">
      <c r="A33" s="8">
        <v>31</v>
      </c>
      <c r="B33" s="8" t="s">
        <v>34</v>
      </c>
      <c r="C33" s="12">
        <v>26600</v>
      </c>
      <c r="D33" s="8">
        <v>1</v>
      </c>
      <c r="E33" s="34">
        <v>1.1000000000000001</v>
      </c>
      <c r="F33" s="11">
        <f t="shared" si="0"/>
        <v>2.4383333333333335</v>
      </c>
    </row>
    <row r="34" spans="1:6" x14ac:dyDescent="0.45">
      <c r="A34" s="8">
        <v>32</v>
      </c>
      <c r="B34" s="8" t="s">
        <v>34</v>
      </c>
      <c r="C34" s="12">
        <v>26600</v>
      </c>
      <c r="D34" s="8">
        <v>1</v>
      </c>
      <c r="E34" s="34">
        <v>1.1000000000000001</v>
      </c>
      <c r="F34" s="11">
        <f t="shared" si="0"/>
        <v>2.4383333333333335</v>
      </c>
    </row>
    <row r="35" spans="1:6" x14ac:dyDescent="0.45">
      <c r="A35" s="8">
        <v>33</v>
      </c>
      <c r="B35" s="8" t="s">
        <v>34</v>
      </c>
      <c r="C35" s="12">
        <v>36100</v>
      </c>
      <c r="D35" s="8">
        <v>1</v>
      </c>
      <c r="E35" s="34">
        <v>1.1000000000000001</v>
      </c>
      <c r="F35" s="11">
        <f t="shared" si="0"/>
        <v>3.309166666666667</v>
      </c>
    </row>
    <row r="36" spans="1:6" x14ac:dyDescent="0.45">
      <c r="A36" s="8">
        <v>34</v>
      </c>
      <c r="B36" s="8" t="s">
        <v>34</v>
      </c>
      <c r="C36" s="12">
        <v>36100</v>
      </c>
      <c r="D36" s="8">
        <v>1</v>
      </c>
      <c r="E36" s="34">
        <v>1.1000000000000001</v>
      </c>
      <c r="F36" s="11">
        <f t="shared" si="0"/>
        <v>3.309166666666667</v>
      </c>
    </row>
    <row r="37" spans="1:6" x14ac:dyDescent="0.45">
      <c r="A37" s="8">
        <v>35</v>
      </c>
      <c r="B37" s="8" t="s">
        <v>34</v>
      </c>
      <c r="C37" s="12">
        <v>36100</v>
      </c>
      <c r="D37" s="8">
        <v>1</v>
      </c>
      <c r="E37" s="34">
        <v>1.1000000000000001</v>
      </c>
      <c r="F37" s="11">
        <f t="shared" si="0"/>
        <v>3.309166666666667</v>
      </c>
    </row>
    <row r="38" spans="1:6" x14ac:dyDescent="0.45">
      <c r="A38" s="8">
        <v>36</v>
      </c>
      <c r="B38" s="8" t="s">
        <v>34</v>
      </c>
      <c r="C38" s="12">
        <v>36100</v>
      </c>
      <c r="D38" s="8">
        <v>1</v>
      </c>
      <c r="E38" s="34">
        <v>1.1000000000000001</v>
      </c>
      <c r="F38" s="11">
        <f t="shared" si="0"/>
        <v>3.309166666666667</v>
      </c>
    </row>
    <row r="39" spans="1:6" x14ac:dyDescent="0.45">
      <c r="A39" s="8">
        <v>37</v>
      </c>
      <c r="B39" s="8" t="s">
        <v>34</v>
      </c>
      <c r="C39" s="12">
        <v>36100</v>
      </c>
      <c r="D39" s="8">
        <v>1</v>
      </c>
      <c r="E39" s="34">
        <v>1.1000000000000001</v>
      </c>
      <c r="F39" s="11">
        <f t="shared" si="0"/>
        <v>3.309166666666667</v>
      </c>
    </row>
    <row r="40" spans="1:6" x14ac:dyDescent="0.45">
      <c r="A40" s="8">
        <v>38</v>
      </c>
      <c r="B40" s="8" t="s">
        <v>34</v>
      </c>
      <c r="C40" s="12">
        <v>36100</v>
      </c>
      <c r="D40" s="8">
        <v>1</v>
      </c>
      <c r="E40" s="34">
        <v>1.1000000000000001</v>
      </c>
      <c r="F40" s="11">
        <f t="shared" si="0"/>
        <v>3.309166666666667</v>
      </c>
    </row>
    <row r="41" spans="1:6" x14ac:dyDescent="0.45">
      <c r="A41" s="8">
        <v>39</v>
      </c>
      <c r="B41" s="8" t="s">
        <v>34</v>
      </c>
      <c r="C41" s="12">
        <v>36100</v>
      </c>
      <c r="D41" s="8">
        <v>1</v>
      </c>
      <c r="E41" s="34">
        <v>1.1000000000000001</v>
      </c>
      <c r="F41" s="11">
        <f t="shared" si="0"/>
        <v>3.309166666666667</v>
      </c>
    </row>
    <row r="42" spans="1:6" x14ac:dyDescent="0.45">
      <c r="A42" s="8">
        <v>40</v>
      </c>
      <c r="B42" s="8" t="s">
        <v>34</v>
      </c>
      <c r="C42" s="12">
        <v>36100</v>
      </c>
      <c r="D42" s="8">
        <v>1</v>
      </c>
      <c r="E42" s="34">
        <v>1.1000000000000001</v>
      </c>
      <c r="F42" s="11">
        <f t="shared" si="0"/>
        <v>3.309166666666667</v>
      </c>
    </row>
    <row r="43" spans="1:6" x14ac:dyDescent="0.45">
      <c r="A43" s="8">
        <v>41</v>
      </c>
      <c r="B43" s="8" t="s">
        <v>34</v>
      </c>
      <c r="C43" s="12">
        <v>9100</v>
      </c>
      <c r="D43" s="8">
        <v>1</v>
      </c>
      <c r="E43" s="34">
        <v>1.1000000000000001</v>
      </c>
      <c r="F43" s="11">
        <f t="shared" si="0"/>
        <v>0.83416666666666672</v>
      </c>
    </row>
    <row r="44" spans="1:6" x14ac:dyDescent="0.45">
      <c r="A44" s="8">
        <v>42</v>
      </c>
      <c r="B44" s="8" t="s">
        <v>34</v>
      </c>
      <c r="C44" s="12">
        <v>9100</v>
      </c>
      <c r="D44" s="8">
        <v>1</v>
      </c>
      <c r="E44" s="34">
        <v>1.1000000000000001</v>
      </c>
      <c r="F44" s="11">
        <f t="shared" si="0"/>
        <v>0.83416666666666672</v>
      </c>
    </row>
    <row r="45" spans="1:6" x14ac:dyDescent="0.45">
      <c r="A45" s="8">
        <v>43</v>
      </c>
      <c r="B45" s="8" t="s">
        <v>34</v>
      </c>
      <c r="C45" s="12">
        <v>9100</v>
      </c>
      <c r="D45" s="8">
        <v>1</v>
      </c>
      <c r="E45" s="34">
        <v>1.1000000000000001</v>
      </c>
      <c r="F45" s="11">
        <f t="shared" si="0"/>
        <v>0.83416666666666672</v>
      </c>
    </row>
    <row r="46" spans="1:6" x14ac:dyDescent="0.45">
      <c r="A46" s="8">
        <v>44</v>
      </c>
      <c r="B46" s="8" t="s">
        <v>34</v>
      </c>
      <c r="C46" s="12">
        <v>9100</v>
      </c>
      <c r="D46" s="8">
        <v>1</v>
      </c>
      <c r="E46" s="34">
        <v>1.1000000000000001</v>
      </c>
      <c r="F46" s="11">
        <f t="shared" si="0"/>
        <v>0.83416666666666672</v>
      </c>
    </row>
    <row r="47" spans="1:6" x14ac:dyDescent="0.45">
      <c r="A47" s="8">
        <v>45</v>
      </c>
      <c r="B47" s="8" t="s">
        <v>34</v>
      </c>
      <c r="C47" s="12">
        <v>9100</v>
      </c>
      <c r="D47" s="8">
        <v>1</v>
      </c>
      <c r="E47" s="34">
        <v>1.1000000000000001</v>
      </c>
      <c r="F47" s="11">
        <f t="shared" si="0"/>
        <v>0.83416666666666672</v>
      </c>
    </row>
    <row r="48" spans="1:6" x14ac:dyDescent="0.45">
      <c r="A48" s="8">
        <v>46</v>
      </c>
      <c r="B48" s="8" t="s">
        <v>34</v>
      </c>
      <c r="C48" s="12">
        <v>9100</v>
      </c>
      <c r="D48" s="8">
        <v>1</v>
      </c>
      <c r="E48" s="34">
        <v>1.1000000000000001</v>
      </c>
      <c r="F48" s="11">
        <f t="shared" si="0"/>
        <v>0.83416666666666672</v>
      </c>
    </row>
    <row r="49" spans="1:6" x14ac:dyDescent="0.45">
      <c r="A49" s="8">
        <v>47</v>
      </c>
      <c r="B49" s="8" t="s">
        <v>34</v>
      </c>
      <c r="C49" s="12">
        <v>9100</v>
      </c>
      <c r="D49" s="8">
        <v>1</v>
      </c>
      <c r="E49" s="34">
        <v>1.1000000000000001</v>
      </c>
      <c r="F49" s="11">
        <f t="shared" si="0"/>
        <v>0.83416666666666672</v>
      </c>
    </row>
    <row r="50" spans="1:6" x14ac:dyDescent="0.45">
      <c r="A50" s="8">
        <v>48</v>
      </c>
      <c r="B50" s="8" t="s">
        <v>34</v>
      </c>
      <c r="C50" s="12">
        <v>9100</v>
      </c>
      <c r="D50" s="8">
        <v>1</v>
      </c>
      <c r="E50" s="34">
        <v>1.1000000000000001</v>
      </c>
      <c r="F50" s="11">
        <f t="shared" si="0"/>
        <v>0.83416666666666672</v>
      </c>
    </row>
    <row r="51" spans="1:6" x14ac:dyDescent="0.45">
      <c r="A51" s="8">
        <v>49</v>
      </c>
      <c r="B51" s="8" t="s">
        <v>34</v>
      </c>
      <c r="C51" s="12">
        <v>9100</v>
      </c>
      <c r="D51" s="8">
        <v>1</v>
      </c>
      <c r="E51" s="34">
        <v>1.1000000000000001</v>
      </c>
      <c r="F51" s="11">
        <f t="shared" si="0"/>
        <v>0.83416666666666672</v>
      </c>
    </row>
    <row r="52" spans="1:6" x14ac:dyDescent="0.45">
      <c r="A52" s="8">
        <v>50</v>
      </c>
      <c r="B52" s="8" t="s">
        <v>34</v>
      </c>
      <c r="C52" s="12">
        <v>9100</v>
      </c>
      <c r="D52" s="8">
        <v>1</v>
      </c>
      <c r="E52" s="34">
        <v>1.1000000000000001</v>
      </c>
      <c r="F52" s="11">
        <f t="shared" si="0"/>
        <v>0.83416666666666672</v>
      </c>
    </row>
    <row r="53" spans="1:6" x14ac:dyDescent="0.45">
      <c r="A53" s="8">
        <v>51</v>
      </c>
      <c r="B53" s="8" t="s">
        <v>34</v>
      </c>
      <c r="C53" s="12">
        <v>9100</v>
      </c>
      <c r="D53" s="8">
        <v>1</v>
      </c>
      <c r="E53" s="34">
        <v>1.1000000000000001</v>
      </c>
      <c r="F53" s="11">
        <f t="shared" si="0"/>
        <v>0.83416666666666672</v>
      </c>
    </row>
    <row r="54" spans="1:6" x14ac:dyDescent="0.45">
      <c r="A54" s="8">
        <v>52</v>
      </c>
      <c r="B54" s="8" t="s">
        <v>34</v>
      </c>
      <c r="C54" s="12">
        <v>9100</v>
      </c>
      <c r="D54" s="8">
        <v>1</v>
      </c>
      <c r="E54" s="34">
        <v>1.1000000000000001</v>
      </c>
      <c r="F54" s="11">
        <f t="shared" si="0"/>
        <v>0.83416666666666672</v>
      </c>
    </row>
    <row r="55" spans="1:6" x14ac:dyDescent="0.45">
      <c r="A55" s="8">
        <v>53</v>
      </c>
      <c r="B55" s="8" t="s">
        <v>34</v>
      </c>
      <c r="C55" s="12">
        <v>9100</v>
      </c>
      <c r="D55" s="8">
        <v>1</v>
      </c>
      <c r="E55" s="34">
        <v>1.1000000000000001</v>
      </c>
      <c r="F55" s="11">
        <f t="shared" si="0"/>
        <v>0.83416666666666672</v>
      </c>
    </row>
    <row r="56" spans="1:6" x14ac:dyDescent="0.45">
      <c r="A56" s="8">
        <v>54</v>
      </c>
      <c r="B56" s="8" t="s">
        <v>34</v>
      </c>
      <c r="C56" s="12">
        <v>9100</v>
      </c>
      <c r="D56" s="8">
        <v>1</v>
      </c>
      <c r="E56" s="34">
        <v>1.1000000000000001</v>
      </c>
      <c r="F56" s="11">
        <f t="shared" si="0"/>
        <v>0.83416666666666672</v>
      </c>
    </row>
    <row r="57" spans="1:6" x14ac:dyDescent="0.45">
      <c r="A57" s="8">
        <v>55</v>
      </c>
      <c r="B57" s="8" t="s">
        <v>34</v>
      </c>
      <c r="C57" s="12">
        <v>9100</v>
      </c>
      <c r="D57" s="8">
        <v>1</v>
      </c>
      <c r="E57" s="34">
        <v>1.1000000000000001</v>
      </c>
      <c r="F57" s="11">
        <f t="shared" si="0"/>
        <v>0.83416666666666672</v>
      </c>
    </row>
    <row r="58" spans="1:6" x14ac:dyDescent="0.45">
      <c r="A58" s="8">
        <v>56</v>
      </c>
      <c r="B58" s="8" t="s">
        <v>34</v>
      </c>
      <c r="C58" s="12">
        <v>9100</v>
      </c>
      <c r="D58" s="8">
        <v>1</v>
      </c>
      <c r="E58" s="34">
        <v>1.1000000000000001</v>
      </c>
      <c r="F58" s="11">
        <f t="shared" si="0"/>
        <v>0.83416666666666672</v>
      </c>
    </row>
    <row r="59" spans="1:6" x14ac:dyDescent="0.45">
      <c r="A59" s="8">
        <v>57</v>
      </c>
      <c r="B59" s="8" t="s">
        <v>34</v>
      </c>
      <c r="C59" s="12">
        <v>235600</v>
      </c>
      <c r="D59" s="8">
        <v>1</v>
      </c>
      <c r="E59" s="34">
        <v>1.1000000000000001</v>
      </c>
      <c r="F59" s="11">
        <f t="shared" si="0"/>
        <v>21.596666666666668</v>
      </c>
    </row>
    <row r="60" spans="1:6" x14ac:dyDescent="0.45">
      <c r="A60" s="8">
        <v>58</v>
      </c>
      <c r="B60" s="8" t="s">
        <v>34</v>
      </c>
      <c r="C60" s="12">
        <v>235600</v>
      </c>
      <c r="D60" s="8">
        <v>1</v>
      </c>
      <c r="E60" s="34">
        <v>1.1000000000000001</v>
      </c>
      <c r="F60" s="11">
        <f t="shared" si="0"/>
        <v>21.596666666666668</v>
      </c>
    </row>
    <row r="61" spans="1:6" x14ac:dyDescent="0.45">
      <c r="A61" s="8">
        <v>59</v>
      </c>
      <c r="B61" s="8" t="s">
        <v>34</v>
      </c>
      <c r="C61" s="12">
        <v>235600</v>
      </c>
      <c r="D61" s="8">
        <v>1</v>
      </c>
      <c r="E61" s="34">
        <v>1.1000000000000001</v>
      </c>
      <c r="F61" s="11">
        <f t="shared" si="0"/>
        <v>21.596666666666668</v>
      </c>
    </row>
    <row r="62" spans="1:6" x14ac:dyDescent="0.45">
      <c r="A62" s="8">
        <v>60</v>
      </c>
      <c r="B62" s="8" t="s">
        <v>34</v>
      </c>
      <c r="C62" s="12">
        <v>235600</v>
      </c>
      <c r="D62" s="8">
        <v>1</v>
      </c>
      <c r="E62" s="34">
        <v>1.1000000000000001</v>
      </c>
      <c r="F62" s="11">
        <f t="shared" si="0"/>
        <v>21.596666666666668</v>
      </c>
    </row>
    <row r="63" spans="1:6" x14ac:dyDescent="0.45">
      <c r="A63" s="8">
        <v>61</v>
      </c>
      <c r="B63" s="8" t="s">
        <v>34</v>
      </c>
      <c r="C63" s="12">
        <v>235600</v>
      </c>
      <c r="D63" s="8">
        <v>1</v>
      </c>
      <c r="E63" s="34">
        <v>1.1000000000000001</v>
      </c>
      <c r="F63" s="11">
        <f t="shared" si="0"/>
        <v>21.596666666666668</v>
      </c>
    </row>
    <row r="64" spans="1:6" x14ac:dyDescent="0.45">
      <c r="A64" s="8">
        <v>62</v>
      </c>
      <c r="B64" s="8" t="s">
        <v>34</v>
      </c>
      <c r="C64" s="12">
        <v>235600</v>
      </c>
      <c r="D64" s="8">
        <v>1</v>
      </c>
      <c r="E64" s="34">
        <v>1.1000000000000001</v>
      </c>
      <c r="F64" s="11">
        <f t="shared" si="0"/>
        <v>21.596666666666668</v>
      </c>
    </row>
    <row r="65" spans="1:6" x14ac:dyDescent="0.45">
      <c r="A65" s="8">
        <v>63</v>
      </c>
      <c r="B65" s="8" t="s">
        <v>34</v>
      </c>
      <c r="C65" s="12">
        <v>235600</v>
      </c>
      <c r="D65" s="8">
        <v>1</v>
      </c>
      <c r="E65" s="34">
        <v>1.1000000000000001</v>
      </c>
      <c r="F65" s="11">
        <f t="shared" si="0"/>
        <v>21.596666666666668</v>
      </c>
    </row>
    <row r="66" spans="1:6" x14ac:dyDescent="0.45">
      <c r="A66" s="8">
        <v>64</v>
      </c>
      <c r="B66" s="8" t="s">
        <v>34</v>
      </c>
      <c r="C66" s="12">
        <v>235600</v>
      </c>
      <c r="D66" s="8">
        <v>1</v>
      </c>
      <c r="E66" s="34">
        <v>1.1000000000000001</v>
      </c>
      <c r="F66" s="11">
        <f t="shared" si="0"/>
        <v>21.596666666666668</v>
      </c>
    </row>
    <row r="67" spans="1:6" x14ac:dyDescent="0.45">
      <c r="A67" s="8">
        <v>65</v>
      </c>
      <c r="B67" s="8" t="s">
        <v>34</v>
      </c>
      <c r="C67" s="12">
        <v>19000</v>
      </c>
      <c r="D67" s="8">
        <v>1</v>
      </c>
      <c r="E67" s="34">
        <v>1.1000000000000001</v>
      </c>
      <c r="F67" s="11">
        <f t="shared" si="0"/>
        <v>1.7416666666666667</v>
      </c>
    </row>
    <row r="68" spans="1:6" x14ac:dyDescent="0.45">
      <c r="A68" s="8">
        <v>66</v>
      </c>
      <c r="B68" s="8" t="s">
        <v>34</v>
      </c>
      <c r="C68" s="12">
        <v>25000</v>
      </c>
      <c r="D68" s="8">
        <v>1</v>
      </c>
      <c r="E68" s="34">
        <v>1.1000000000000001</v>
      </c>
      <c r="F68" s="11">
        <f t="shared" ref="F68:F72" si="1">E68*(C68/12000)*D68</f>
        <v>2.291666666666667</v>
      </c>
    </row>
    <row r="69" spans="1:6" x14ac:dyDescent="0.45">
      <c r="A69" s="8">
        <v>67</v>
      </c>
      <c r="B69" s="8" t="s">
        <v>34</v>
      </c>
      <c r="C69" s="12">
        <v>19000</v>
      </c>
      <c r="D69" s="8">
        <v>1</v>
      </c>
      <c r="E69" s="34">
        <v>1.1000000000000001</v>
      </c>
      <c r="F69" s="11">
        <f t="shared" si="1"/>
        <v>1.7416666666666667</v>
      </c>
    </row>
    <row r="70" spans="1:6" x14ac:dyDescent="0.45">
      <c r="A70" s="8">
        <v>68</v>
      </c>
      <c r="B70" s="8" t="s">
        <v>34</v>
      </c>
      <c r="C70" s="12">
        <v>25000</v>
      </c>
      <c r="D70" s="8">
        <v>1</v>
      </c>
      <c r="E70" s="34">
        <v>1.1000000000000001</v>
      </c>
      <c r="F70" s="11">
        <f t="shared" si="1"/>
        <v>2.291666666666667</v>
      </c>
    </row>
    <row r="71" spans="1:6" x14ac:dyDescent="0.45">
      <c r="A71" s="8">
        <v>69</v>
      </c>
      <c r="B71" s="8" t="s">
        <v>34</v>
      </c>
      <c r="C71" s="12">
        <v>33000</v>
      </c>
      <c r="D71" s="8">
        <v>1</v>
      </c>
      <c r="E71" s="34">
        <v>1.1000000000000001</v>
      </c>
      <c r="F71" s="11">
        <f t="shared" si="1"/>
        <v>3.0250000000000004</v>
      </c>
    </row>
    <row r="72" spans="1:6" x14ac:dyDescent="0.45">
      <c r="A72" s="8">
        <v>70</v>
      </c>
      <c r="B72" s="8" t="s">
        <v>34</v>
      </c>
      <c r="C72" s="12">
        <v>40000</v>
      </c>
      <c r="D72" s="8">
        <v>1</v>
      </c>
      <c r="E72" s="34">
        <v>1.1000000000000001</v>
      </c>
      <c r="F72" s="11">
        <f t="shared" si="1"/>
        <v>3.666666666666667</v>
      </c>
    </row>
    <row r="73" spans="1:6" ht="23.25" x14ac:dyDescent="0.6">
      <c r="D73" s="79">
        <f>SUM(D3:D72)</f>
        <v>70</v>
      </c>
      <c r="E73" s="3"/>
      <c r="F73" s="14">
        <f>SUM(F3:F72)</f>
        <v>315.82833333333338</v>
      </c>
    </row>
    <row r="74" spans="1:6" x14ac:dyDescent="0.45">
      <c r="A74" s="15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15" workbookViewId="0">
      <selection activeCell="J34" sqref="J34"/>
    </sheetView>
  </sheetViews>
  <sheetFormatPr defaultRowHeight="16.5" x14ac:dyDescent="0.25"/>
  <cols>
    <col min="1" max="1" width="4.375" style="17" customWidth="1"/>
    <col min="2" max="2" width="18.5" style="17" customWidth="1"/>
    <col min="3" max="3" width="12" style="17" customWidth="1"/>
    <col min="4" max="4" width="12.625" style="17" customWidth="1"/>
    <col min="5" max="8" width="6.625" style="17" customWidth="1"/>
    <col min="9" max="10" width="10.625" style="17" customWidth="1"/>
    <col min="11" max="14" width="6.625" style="17" customWidth="1"/>
    <col min="15" max="15" width="10.625" style="17" customWidth="1"/>
    <col min="16" max="16384" width="9" style="17"/>
  </cols>
  <sheetData>
    <row r="1" spans="1:15" x14ac:dyDescent="0.25">
      <c r="A1" s="85" t="s">
        <v>96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5" x14ac:dyDescent="0.25">
      <c r="A2" s="86" t="s">
        <v>0</v>
      </c>
      <c r="B2" s="86" t="s">
        <v>1</v>
      </c>
      <c r="C2" s="86" t="s">
        <v>14</v>
      </c>
      <c r="D2" s="86"/>
      <c r="E2" s="86"/>
      <c r="F2" s="86"/>
      <c r="G2" s="86"/>
      <c r="H2" s="86"/>
      <c r="I2" s="86" t="s">
        <v>17</v>
      </c>
      <c r="J2" s="86"/>
      <c r="K2" s="86"/>
      <c r="L2" s="86"/>
      <c r="M2" s="86"/>
      <c r="N2" s="86"/>
      <c r="O2" s="87" t="s">
        <v>30</v>
      </c>
    </row>
    <row r="3" spans="1:15" x14ac:dyDescent="0.25">
      <c r="A3" s="86"/>
      <c r="B3" s="86"/>
      <c r="C3" s="86" t="s">
        <v>2</v>
      </c>
      <c r="D3" s="86"/>
      <c r="E3" s="86" t="s">
        <v>6</v>
      </c>
      <c r="F3" s="86"/>
      <c r="G3" s="86"/>
      <c r="H3" s="86"/>
      <c r="I3" s="86" t="s">
        <v>2</v>
      </c>
      <c r="J3" s="86"/>
      <c r="K3" s="86" t="s">
        <v>6</v>
      </c>
      <c r="L3" s="86"/>
      <c r="M3" s="86"/>
      <c r="N3" s="86"/>
      <c r="O3" s="87"/>
    </row>
    <row r="4" spans="1:15" ht="33" x14ac:dyDescent="0.25">
      <c r="A4" s="86"/>
      <c r="B4" s="86"/>
      <c r="C4" s="18" t="s">
        <v>3</v>
      </c>
      <c r="D4" s="18" t="s">
        <v>4</v>
      </c>
      <c r="E4" s="18" t="s">
        <v>5</v>
      </c>
      <c r="F4" s="18" t="s">
        <v>16</v>
      </c>
      <c r="G4" s="18" t="s">
        <v>15</v>
      </c>
      <c r="H4" s="18" t="s">
        <v>4</v>
      </c>
      <c r="I4" s="18" t="s">
        <v>3</v>
      </c>
      <c r="J4" s="18" t="s">
        <v>4</v>
      </c>
      <c r="K4" s="18" t="s">
        <v>5</v>
      </c>
      <c r="L4" s="18" t="s">
        <v>16</v>
      </c>
      <c r="M4" s="18" t="s">
        <v>15</v>
      </c>
      <c r="N4" s="18" t="s">
        <v>4</v>
      </c>
      <c r="O4" s="19" t="s">
        <v>31</v>
      </c>
    </row>
    <row r="5" spans="1:15" x14ac:dyDescent="0.25">
      <c r="A5" s="86" t="s">
        <v>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20"/>
    </row>
    <row r="6" spans="1:15" ht="55.5" customHeight="1" x14ac:dyDescent="0.25">
      <c r="A6" s="21">
        <v>1</v>
      </c>
      <c r="B6" s="22" t="str">
        <f>รายการคำนวณ!B1</f>
        <v>บำรุงรักษาเครื่องปรับอากาศแบบแยกส่วน อาคาร 6 , 10 และ 17</v>
      </c>
      <c r="C6" s="23">
        <f>รายการคำนวณ!E11</f>
        <v>1591278.8</v>
      </c>
      <c r="D6" s="24">
        <f>รายการคำนวณ!E11*รายการคำนวณ!E15</f>
        <v>6794760.4759999998</v>
      </c>
      <c r="E6" s="21" t="s">
        <v>7</v>
      </c>
      <c r="F6" s="21" t="s">
        <v>7</v>
      </c>
      <c r="G6" s="21" t="s">
        <v>7</v>
      </c>
      <c r="H6" s="21" t="s">
        <v>7</v>
      </c>
      <c r="I6" s="23">
        <f>รายการคำนวณ!E14</f>
        <v>79563.94</v>
      </c>
      <c r="J6" s="24">
        <f>รายการคำนวณ!E16</f>
        <v>339738.02</v>
      </c>
      <c r="K6" s="21" t="s">
        <v>7</v>
      </c>
      <c r="L6" s="21" t="s">
        <v>7</v>
      </c>
      <c r="M6" s="21" t="s">
        <v>7</v>
      </c>
      <c r="N6" s="21" t="s">
        <v>7</v>
      </c>
      <c r="O6" s="81">
        <f>รายการคำนวณ!E19</f>
        <v>0</v>
      </c>
    </row>
    <row r="7" spans="1:15" ht="49.5" hidden="1" x14ac:dyDescent="0.25">
      <c r="A7" s="21">
        <v>2</v>
      </c>
      <c r="B7" s="22">
        <f>รายการคำนวณ!B5</f>
        <v>0</v>
      </c>
      <c r="C7" s="23">
        <f>รายการคำนวณ!M6</f>
        <v>0</v>
      </c>
      <c r="D7" s="24">
        <f>รายการคำนวณ!O6</f>
        <v>0</v>
      </c>
      <c r="E7" s="21" t="s">
        <v>7</v>
      </c>
      <c r="F7" s="21" t="s">
        <v>7</v>
      </c>
      <c r="G7" s="21" t="s">
        <v>7</v>
      </c>
      <c r="H7" s="21" t="s">
        <v>7</v>
      </c>
      <c r="I7" s="23">
        <f t="shared" ref="I7:I8" si="0">C7*0.5</f>
        <v>0</v>
      </c>
      <c r="J7" s="24">
        <f t="shared" ref="J7:J8" si="1">D7*0.5</f>
        <v>0</v>
      </c>
      <c r="K7" s="21" t="s">
        <v>7</v>
      </c>
      <c r="L7" s="21" t="s">
        <v>7</v>
      </c>
      <c r="M7" s="21" t="s">
        <v>7</v>
      </c>
      <c r="N7" s="21" t="s">
        <v>7</v>
      </c>
      <c r="O7" s="20"/>
    </row>
    <row r="8" spans="1:15" s="25" customFormat="1" ht="37.5" hidden="1" customHeight="1" x14ac:dyDescent="0.2">
      <c r="A8" s="21">
        <v>3</v>
      </c>
      <c r="B8" s="22"/>
      <c r="C8" s="23">
        <f>รายการคำนวณ!M7</f>
        <v>0</v>
      </c>
      <c r="D8" s="24">
        <f>รายการคำนวณ!O7</f>
        <v>0</v>
      </c>
      <c r="E8" s="21" t="s">
        <v>7</v>
      </c>
      <c r="F8" s="21" t="s">
        <v>7</v>
      </c>
      <c r="G8" s="21" t="s">
        <v>7</v>
      </c>
      <c r="H8" s="21" t="s">
        <v>7</v>
      </c>
      <c r="I8" s="23">
        <f t="shared" si="0"/>
        <v>0</v>
      </c>
      <c r="J8" s="24">
        <f t="shared" si="1"/>
        <v>0</v>
      </c>
      <c r="K8" s="21" t="s">
        <v>7</v>
      </c>
      <c r="L8" s="21" t="s">
        <v>7</v>
      </c>
      <c r="M8" s="21" t="s">
        <v>7</v>
      </c>
      <c r="N8" s="21" t="s">
        <v>7</v>
      </c>
      <c r="O8" s="21"/>
    </row>
    <row r="9" spans="1:15" x14ac:dyDescent="0.25">
      <c r="A9" s="88" t="s">
        <v>18</v>
      </c>
      <c r="B9" s="88"/>
      <c r="C9" s="20"/>
      <c r="D9" s="26">
        <f>SUM(D6:D8)</f>
        <v>6794760.4759999998</v>
      </c>
      <c r="E9" s="20"/>
      <c r="F9" s="20"/>
      <c r="G9" s="20"/>
      <c r="H9" s="27"/>
      <c r="I9" s="20"/>
      <c r="J9" s="26">
        <f>SUM(J6:J8)</f>
        <v>339738.02</v>
      </c>
      <c r="K9" s="20"/>
      <c r="L9" s="20"/>
      <c r="M9" s="20"/>
      <c r="N9" s="27"/>
      <c r="O9" s="20"/>
    </row>
    <row r="10" spans="1:15" x14ac:dyDescent="0.25">
      <c r="B10" s="28"/>
    </row>
    <row r="11" spans="1:15" x14ac:dyDescent="0.25">
      <c r="A11" s="17" t="s">
        <v>12</v>
      </c>
      <c r="B11" s="29" t="s">
        <v>19</v>
      </c>
      <c r="C11" s="29"/>
      <c r="D11" s="29"/>
      <c r="E11" s="29"/>
      <c r="F11" s="29"/>
      <c r="G11" s="28" t="s">
        <v>13</v>
      </c>
      <c r="H11" s="29"/>
    </row>
    <row r="12" spans="1:15" x14ac:dyDescent="0.25">
      <c r="B12" s="29" t="s">
        <v>20</v>
      </c>
      <c r="C12" s="29"/>
      <c r="D12" s="29"/>
      <c r="E12" s="29"/>
      <c r="F12" s="29"/>
      <c r="G12" s="29" t="s">
        <v>94</v>
      </c>
      <c r="H12" s="29"/>
      <c r="J12" s="29"/>
      <c r="K12" s="29"/>
      <c r="L12" s="29"/>
      <c r="M12" s="29"/>
      <c r="N12" s="29"/>
      <c r="O12" s="29"/>
    </row>
    <row r="13" spans="1:15" x14ac:dyDescent="0.25">
      <c r="B13" s="29" t="s">
        <v>21</v>
      </c>
      <c r="C13" s="29"/>
      <c r="D13" s="29"/>
      <c r="E13" s="29"/>
      <c r="F13" s="29"/>
      <c r="G13" s="29" t="s">
        <v>95</v>
      </c>
      <c r="H13" s="29"/>
      <c r="J13" s="29"/>
      <c r="K13" s="29"/>
      <c r="L13" s="29"/>
      <c r="M13" s="29"/>
      <c r="N13" s="29"/>
      <c r="O13" s="29"/>
    </row>
    <row r="14" spans="1:15" x14ac:dyDescent="0.25">
      <c r="B14" s="17" t="s">
        <v>22</v>
      </c>
      <c r="G14" s="29" t="s">
        <v>90</v>
      </c>
      <c r="J14" s="29"/>
      <c r="K14" s="29"/>
      <c r="L14" s="29"/>
      <c r="M14" s="29"/>
      <c r="N14" s="29"/>
      <c r="O14" s="29"/>
    </row>
    <row r="15" spans="1:15" x14ac:dyDescent="0.25">
      <c r="G15" s="17" t="s">
        <v>91</v>
      </c>
    </row>
    <row r="16" spans="1:15" x14ac:dyDescent="0.25">
      <c r="G16" s="17" t="s">
        <v>92</v>
      </c>
    </row>
    <row r="21" spans="1:10" x14ac:dyDescent="0.25">
      <c r="B21" s="17" t="s">
        <v>23</v>
      </c>
      <c r="C21" s="17" t="s">
        <v>24</v>
      </c>
      <c r="E21" s="17" t="s">
        <v>25</v>
      </c>
      <c r="F21" s="17" t="s">
        <v>26</v>
      </c>
      <c r="G21" s="17" t="s">
        <v>93</v>
      </c>
    </row>
    <row r="22" spans="1:10" x14ac:dyDescent="0.25">
      <c r="B22" s="17" t="s">
        <v>27</v>
      </c>
      <c r="E22" s="17" t="s">
        <v>28</v>
      </c>
      <c r="F22" s="30" t="s">
        <v>29</v>
      </c>
    </row>
    <row r="24" spans="1:10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</row>
  </sheetData>
  <mergeCells count="12">
    <mergeCell ref="O2:O3"/>
    <mergeCell ref="A9:B9"/>
    <mergeCell ref="A2:A4"/>
    <mergeCell ref="B2:B4"/>
    <mergeCell ref="C2:H2"/>
    <mergeCell ref="C3:D3"/>
    <mergeCell ref="E3:H3"/>
    <mergeCell ref="A1:N1"/>
    <mergeCell ref="I2:N2"/>
    <mergeCell ref="I3:J3"/>
    <mergeCell ref="K3:N3"/>
    <mergeCell ref="A5:N5"/>
  </mergeCells>
  <hyperlinks>
    <hyperlink ref="F22" r:id="rId1"/>
  </hyperlinks>
  <pageMargins left="0.31496062992125984" right="0.31496062992125984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กพร.58</vt:lpstr>
      <vt:lpstr>รายการคำนวณ</vt:lpstr>
      <vt:lpstr>อาคาร 6</vt:lpstr>
      <vt:lpstr>อาคาร 10</vt:lpstr>
      <vt:lpstr>อาคาร 17</vt:lpstr>
      <vt:lpstr>ส่ง พพ.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</dc:creator>
  <cp:lastModifiedBy>Windows User</cp:lastModifiedBy>
  <cp:lastPrinted>2015-06-25T07:30:51Z</cp:lastPrinted>
  <dcterms:created xsi:type="dcterms:W3CDTF">2012-09-04T08:33:00Z</dcterms:created>
  <dcterms:modified xsi:type="dcterms:W3CDTF">2015-11-04T02:17:11Z</dcterms:modified>
</cp:coreProperties>
</file>