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730" windowHeight="11310" activeTab="1"/>
  </bookViews>
  <sheets>
    <sheet name="57" sheetId="2" r:id="rId1"/>
    <sheet name="รายการคำนวณ" sheetId="3" r:id="rId2"/>
    <sheet name="ข้อมูลแอร์" sheetId="4" r:id="rId3"/>
  </sheets>
  <calcPr calcId="144525"/>
</workbook>
</file>

<file path=xl/calcChain.xml><?xml version="1.0" encoding="utf-8"?>
<calcChain xmlns="http://schemas.openxmlformats.org/spreadsheetml/2006/main">
  <c r="G24" i="4" l="1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7" i="3"/>
  <c r="L7" i="3"/>
  <c r="G25" i="4" l="1"/>
  <c r="M7" i="3"/>
  <c r="O7" i="3" s="1"/>
  <c r="E8" i="2" s="1"/>
  <c r="E9" i="2" s="1"/>
  <c r="N7" i="3"/>
  <c r="J8" i="2" s="1"/>
  <c r="L6" i="3"/>
  <c r="G6" i="3"/>
  <c r="G5" i="3"/>
  <c r="L5" i="3"/>
  <c r="D8" i="2" l="1"/>
  <c r="M5" i="3"/>
  <c r="D6" i="2" s="1"/>
  <c r="N6" i="3"/>
  <c r="J7" i="2" s="1"/>
  <c r="M6" i="3"/>
  <c r="N5" i="3"/>
  <c r="J6" i="2" s="1"/>
  <c r="O5" i="3" l="1"/>
  <c r="E6" i="2" s="1"/>
  <c r="O6" i="3"/>
  <c r="E7" i="2" s="1"/>
  <c r="D7" i="2"/>
</calcChain>
</file>

<file path=xl/sharedStrings.xml><?xml version="1.0" encoding="utf-8"?>
<sst xmlns="http://schemas.openxmlformats.org/spreadsheetml/2006/main" count="126" uniqueCount="74">
  <si>
    <t>ลำดับที่</t>
  </si>
  <si>
    <t>มาตรการ</t>
  </si>
  <si>
    <t>ไฟฟ้า</t>
  </si>
  <si>
    <t>กิโลวัตต์</t>
  </si>
  <si>
    <t>กิโลวัตต์-ชั่วโมง/ปี</t>
  </si>
  <si>
    <t>บาท/ปี</t>
  </si>
  <si>
    <t>ชนิด</t>
  </si>
  <si>
    <t>ปริมาณ (หน่วย/ปี)</t>
  </si>
  <si>
    <t>หน่วยเชื้อเพลิง</t>
  </si>
  <si>
    <t>ร้อยละผลประหยัด</t>
  </si>
  <si>
    <t>เงินลงทุน (บาท)</t>
  </si>
  <si>
    <t>ระยะเวลาคืนทุน (ปี)</t>
  </si>
  <si>
    <t>เชื้อเพลิง</t>
  </si>
  <si>
    <t>เป้าหมายการประหยัด</t>
  </si>
  <si>
    <t xml:space="preserve"> -</t>
  </si>
  <si>
    <t>ด้านไฟฟ้า</t>
  </si>
  <si>
    <t>มาตรการอนุรักษ์พลังงานมหาวิทยาลัยเกษตรศาสตร์ วิทยาเขตศรีราชา ประจำปีงบประมาณ 2557</t>
  </si>
  <si>
    <t>พิกัด</t>
  </si>
  <si>
    <t>ก่อนดำเนินการ</t>
  </si>
  <si>
    <t>วันทำงาน/ปี</t>
  </si>
  <si>
    <t>ชั่วโมงใช้งาน/วัน</t>
  </si>
  <si>
    <t>พลังงานรวม/ปี</t>
  </si>
  <si>
    <t>หลังดำเนินการ</t>
  </si>
  <si>
    <t>(kWh)</t>
  </si>
  <si>
    <t>(ชั่วโมง)</t>
  </si>
  <si>
    <t>(วัน)</t>
  </si>
  <si>
    <t>(%)</t>
  </si>
  <si>
    <t>จำนวน</t>
  </si>
  <si>
    <t>(หน่วย)</t>
  </si>
  <si>
    <t>คิดเป็นเงิน</t>
  </si>
  <si>
    <t>(บาท)</t>
  </si>
  <si>
    <t>ร้อยละ</t>
  </si>
  <si>
    <t>ผลประหยัด/ปี</t>
  </si>
  <si>
    <t>พลังงาน</t>
  </si>
  <si>
    <t>ปิดโคมไฟฟ้าเหนือโต๊ะทำงาน</t>
  </si>
  <si>
    <t>รายการคำนวณมาตรการประหยัดพลังงาน มหาวิทยาลัยเกษตรศาสตร์ วิทยาเขตศรีราชา ปีงบประมาณ พ.ศ.2557</t>
  </si>
  <si>
    <t>ปิดคอมพิวเตอร์</t>
  </si>
  <si>
    <t>ปิดคอมพิวเตอร์ ขนาด 350 วัตต์ จำนวน 50 เครื่อง เป็นเวลาวันละ 1 ชม. ช่วงพักกลางวัน</t>
  </si>
  <si>
    <t>ปิดโคมไฟฟ้าขนาด 36 วัตต์ จำนวน 50 โคม เป็นเวลาวันละ 1 ชม. ช่วงพักกลางวัน</t>
  </si>
  <si>
    <t>ลดชั่วโมงการใช้เครื่องปรับอากาศ</t>
  </si>
  <si>
    <t>ลดชั่วโมงการใช้เครื่องปรับอากาศ วันละ 1 ชั่วโมง</t>
  </si>
  <si>
    <t>สถานที่ติดตั้ง</t>
  </si>
  <si>
    <t>จำนวน (เครื่อง)</t>
  </si>
  <si>
    <t>พิกัด (W)</t>
  </si>
  <si>
    <t>พิกัด (kW)</t>
  </si>
  <si>
    <t>พัสดุ</t>
  </si>
  <si>
    <t>3เฟส</t>
  </si>
  <si>
    <t>ประชุม 2</t>
  </si>
  <si>
    <t>1เฟส</t>
  </si>
  <si>
    <t>ประชุม 3</t>
  </si>
  <si>
    <t>การเงิน</t>
  </si>
  <si>
    <t>งานระบบ</t>
  </si>
  <si>
    <t>ธุรการ</t>
  </si>
  <si>
    <t>งานบุคคล</t>
  </si>
  <si>
    <t>ฝ่ายการศึกษา</t>
  </si>
  <si>
    <t>สแกนนิ้ว</t>
  </si>
  <si>
    <t>ห้องรองอธิการบดีฯ</t>
  </si>
  <si>
    <t>ห้องผู้บริหาร 1</t>
  </si>
  <si>
    <t>ห้องผู้บริหาร 2</t>
  </si>
  <si>
    <t>ห้องผู้บริหาร 3</t>
  </si>
  <si>
    <t>ห้องผู้บริหาร 4</t>
  </si>
  <si>
    <t>ห้องผ.อ. สนง.วขศ.</t>
  </si>
  <si>
    <t>ห้องรับรอง</t>
  </si>
  <si>
    <t>ห้องงานนิติการ</t>
  </si>
  <si>
    <t>พิกัดจากเนมเพลท</t>
  </si>
  <si>
    <t>หมายเหตุ</t>
  </si>
  <si>
    <t>ขนาด (BTU)</t>
  </si>
  <si>
    <t>รายละเอียดมาตรการ</t>
  </si>
  <si>
    <t>1. ปิดคอมพิวเตอร์ช่วงพักกลางวันตั้งแต่ 12.00-13.00 น. เป็นเวลา 1 ชั่วโมง</t>
  </si>
  <si>
    <t>2. ปิดโคมไฟเหนือโต๊ะทำงานช่วงพักกลางวันตั้งแต่ 12.00-13.00น. เป็นเวลา 1 ชั่วโมง</t>
  </si>
  <si>
    <t>3. เริ่มเปิดแอร์เวลา 9.00น. และปิดแอร์เวลา 16.00น. เพื่อลดชั่วโมงการทำงานแอร์ เป็นเวลา 1 ชั่วโมง</t>
  </si>
  <si>
    <t>ข้อมูลเครื่องปรับอากาศสำนักงานวิทยาเขต เฉพาะอาคาร 1 บริการวิทยาการ สำหรับดำเนินมาตรการอนุรักษ์พลังงาน ปีงบประมาณ พ.ศ. 2557</t>
  </si>
  <si>
    <t>1. คิดค่าไฟฟ้าหน่วยละ 3.80 บาท</t>
  </si>
  <si>
    <t>2. วันทำงานคิดเดือนละ 22 วัน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</si>
</sst>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_);_(* \(#,##0\);_(* &quot;-&quot;??_);_(@_)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Angsana New"/>
      <family val="1"/>
    </font>
    <font>
      <b/>
      <sz val="12"/>
      <color theme="1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u val="singleAccounting"/>
      <sz val="14"/>
      <name val="Angsana New"/>
      <family val="1"/>
    </font>
    <font>
      <b/>
      <u/>
      <sz val="14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u/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0" xfId="1" applyFont="1" applyAlignment="1">
      <alignment horizontal="center"/>
    </xf>
    <xf numFmtId="43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Border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187" fontId="4" fillId="0" borderId="1" xfId="1" applyNumberFormat="1" applyFont="1" applyBorder="1" applyAlignment="1">
      <alignment horizontal="center" vertical="center" wrapText="1"/>
    </xf>
    <xf numFmtId="187" fontId="4" fillId="0" borderId="3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187" fontId="5" fillId="0" borderId="1" xfId="1" applyNumberFormat="1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187" fontId="5" fillId="0" borderId="3" xfId="1" applyNumberFormat="1" applyFont="1" applyFill="1" applyBorder="1" applyAlignment="1">
      <alignment vertical="top" wrapText="1"/>
    </xf>
    <xf numFmtId="43" fontId="5" fillId="0" borderId="1" xfId="0" applyNumberFormat="1" applyFont="1" applyBorder="1"/>
    <xf numFmtId="187" fontId="5" fillId="0" borderId="3" xfId="1" applyNumberFormat="1" applyFont="1" applyBorder="1"/>
    <xf numFmtId="0" fontId="5" fillId="0" borderId="1" xfId="0" applyFont="1" applyFill="1" applyBorder="1" applyAlignment="1">
      <alignment horizontal="left" vertical="top" wrapText="1"/>
    </xf>
    <xf numFmtId="187" fontId="5" fillId="0" borderId="1" xfId="1" applyNumberFormat="1" applyFont="1" applyFill="1" applyBorder="1" applyAlignment="1">
      <alignment horizontal="center" vertical="top" wrapText="1"/>
    </xf>
    <xf numFmtId="187" fontId="5" fillId="0" borderId="1" xfId="1" applyNumberFormat="1" applyFont="1" applyFill="1" applyBorder="1" applyAlignment="1">
      <alignment vertical="top" wrapText="1"/>
    </xf>
    <xf numFmtId="187" fontId="5" fillId="0" borderId="0" xfId="1" applyNumberFormat="1" applyFont="1"/>
    <xf numFmtId="43" fontId="6" fillId="0" borderId="1" xfId="0" applyNumberFormat="1" applyFont="1" applyBorder="1"/>
    <xf numFmtId="0" fontId="7" fillId="0" borderId="0" xfId="0" applyFont="1"/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43" fontId="8" fillId="0" borderId="1" xfId="0" applyNumberFormat="1" applyFont="1" applyBorder="1" applyAlignment="1">
      <alignment vertical="top"/>
    </xf>
    <xf numFmtId="43" fontId="8" fillId="0" borderId="1" xfId="1" applyFont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0" fontId="4" fillId="0" borderId="0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10" fillId="0" borderId="0" xfId="0" applyFont="1"/>
    <xf numFmtId="0" fontId="3" fillId="0" borderId="0" xfId="0" applyFont="1"/>
    <xf numFmtId="43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4" workbookViewId="0">
      <selection activeCell="E8" sqref="E8"/>
    </sheetView>
  </sheetViews>
  <sheetFormatPr defaultRowHeight="21" x14ac:dyDescent="0.45"/>
  <cols>
    <col min="1" max="1" width="6.875" style="32" customWidth="1"/>
    <col min="2" max="2" width="20.375" style="32" customWidth="1"/>
    <col min="3" max="3" width="9" style="32"/>
    <col min="4" max="4" width="14.125" style="32" customWidth="1"/>
    <col min="5" max="5" width="11.375" style="32" bestFit="1" customWidth="1"/>
    <col min="6" max="6" width="8.125" style="32" customWidth="1"/>
    <col min="7" max="7" width="9" style="32"/>
    <col min="8" max="8" width="8.625" style="32" customWidth="1"/>
    <col min="9" max="9" width="7.875" style="32" customWidth="1"/>
    <col min="10" max="10" width="8.5" style="32" customWidth="1"/>
    <col min="11" max="11" width="9" style="32"/>
    <col min="12" max="12" width="10.25" style="32" customWidth="1"/>
    <col min="13" max="16384" width="9" style="32"/>
  </cols>
  <sheetData>
    <row r="1" spans="1:12" x14ac:dyDescent="0.4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3.25" customHeight="1" x14ac:dyDescent="0.45">
      <c r="A2" s="42" t="s">
        <v>0</v>
      </c>
      <c r="B2" s="42" t="s">
        <v>1</v>
      </c>
      <c r="C2" s="42" t="s">
        <v>13</v>
      </c>
      <c r="D2" s="42"/>
      <c r="E2" s="42"/>
      <c r="F2" s="42"/>
      <c r="G2" s="42"/>
      <c r="H2" s="42"/>
      <c r="I2" s="42"/>
      <c r="J2" s="42" t="s">
        <v>9</v>
      </c>
      <c r="K2" s="42" t="s">
        <v>10</v>
      </c>
      <c r="L2" s="42" t="s">
        <v>11</v>
      </c>
    </row>
    <row r="3" spans="1:12" ht="23.25" customHeight="1" x14ac:dyDescent="0.45">
      <c r="A3" s="42"/>
      <c r="B3" s="42"/>
      <c r="C3" s="42" t="s">
        <v>2</v>
      </c>
      <c r="D3" s="42"/>
      <c r="E3" s="42"/>
      <c r="F3" s="42" t="s">
        <v>12</v>
      </c>
      <c r="G3" s="42"/>
      <c r="H3" s="42"/>
      <c r="I3" s="42"/>
      <c r="J3" s="42"/>
      <c r="K3" s="42"/>
      <c r="L3" s="42"/>
    </row>
    <row r="4" spans="1:12" ht="42" x14ac:dyDescent="0.45">
      <c r="A4" s="42"/>
      <c r="B4" s="42"/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5</v>
      </c>
      <c r="J4" s="42"/>
      <c r="K4" s="42"/>
      <c r="L4" s="42"/>
    </row>
    <row r="5" spans="1:12" x14ac:dyDescent="0.45">
      <c r="A5" s="38" t="s">
        <v>15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2" ht="84" x14ac:dyDescent="0.45">
      <c r="A6" s="25">
        <v>1</v>
      </c>
      <c r="B6" s="26" t="s">
        <v>37</v>
      </c>
      <c r="C6" s="27">
        <v>0</v>
      </c>
      <c r="D6" s="28">
        <f>รายการคำนวณ!M5</f>
        <v>-4620</v>
      </c>
      <c r="E6" s="27">
        <f>รายการคำนวณ!O5</f>
        <v>-17556</v>
      </c>
      <c r="F6" s="25" t="s">
        <v>14</v>
      </c>
      <c r="G6" s="25" t="s">
        <v>14</v>
      </c>
      <c r="H6" s="25" t="s">
        <v>14</v>
      </c>
      <c r="I6" s="25" t="s">
        <v>14</v>
      </c>
      <c r="J6" s="25">
        <f>รายการคำนวณ!N5</f>
        <v>-12.5</v>
      </c>
      <c r="K6" s="29">
        <v>0</v>
      </c>
      <c r="L6" s="27">
        <v>0</v>
      </c>
    </row>
    <row r="7" spans="1:12" ht="63" x14ac:dyDescent="0.45">
      <c r="A7" s="25">
        <v>2</v>
      </c>
      <c r="B7" s="26" t="s">
        <v>38</v>
      </c>
      <c r="C7" s="27">
        <v>0</v>
      </c>
      <c r="D7" s="28">
        <f>รายการคำนวณ!M6</f>
        <v>-739.19999999999982</v>
      </c>
      <c r="E7" s="27">
        <f>รายการคำนวณ!O6</f>
        <v>-2808.9599999999991</v>
      </c>
      <c r="F7" s="25" t="s">
        <v>14</v>
      </c>
      <c r="G7" s="25" t="s">
        <v>14</v>
      </c>
      <c r="H7" s="25" t="s">
        <v>14</v>
      </c>
      <c r="I7" s="25" t="s">
        <v>14</v>
      </c>
      <c r="J7" s="25">
        <f>รายการคำนวณ!N6</f>
        <v>-12.5</v>
      </c>
      <c r="K7" s="26">
        <v>0</v>
      </c>
      <c r="L7" s="27">
        <v>0</v>
      </c>
    </row>
    <row r="8" spans="1:12" ht="63" x14ac:dyDescent="0.45">
      <c r="A8" s="25">
        <v>3</v>
      </c>
      <c r="B8" s="26" t="s">
        <v>40</v>
      </c>
      <c r="C8" s="27">
        <v>0</v>
      </c>
      <c r="D8" s="28">
        <f>รายการคำนวณ!M7</f>
        <v>-22484.880000000005</v>
      </c>
      <c r="E8" s="27">
        <f>รายการคำนวณ!O7</f>
        <v>-85442.544000000009</v>
      </c>
      <c r="F8" s="25" t="s">
        <v>14</v>
      </c>
      <c r="G8" s="25" t="s">
        <v>14</v>
      </c>
      <c r="H8" s="25" t="s">
        <v>14</v>
      </c>
      <c r="I8" s="25" t="s">
        <v>14</v>
      </c>
      <c r="J8" s="25">
        <f>รายการคำนวณ!N7</f>
        <v>-5.126522848750426</v>
      </c>
      <c r="K8" s="26">
        <v>0</v>
      </c>
      <c r="L8" s="27">
        <v>0</v>
      </c>
    </row>
    <row r="9" spans="1:12" x14ac:dyDescent="0.45">
      <c r="E9" s="36">
        <f>SUM(E6:E8)</f>
        <v>-105807.50400000002</v>
      </c>
    </row>
    <row r="10" spans="1:12" x14ac:dyDescent="0.45">
      <c r="B10" s="34" t="s">
        <v>67</v>
      </c>
    </row>
    <row r="11" spans="1:12" x14ac:dyDescent="0.45">
      <c r="B11" s="37" t="s">
        <v>68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x14ac:dyDescent="0.45">
      <c r="B12" s="37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x14ac:dyDescent="0.45">
      <c r="B13" s="37" t="s">
        <v>70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23" spans="1:14" x14ac:dyDescent="0.4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</sheetData>
  <mergeCells count="13">
    <mergeCell ref="B11:L11"/>
    <mergeCell ref="B12:L12"/>
    <mergeCell ref="B13:L13"/>
    <mergeCell ref="A5:L5"/>
    <mergeCell ref="A1:L1"/>
    <mergeCell ref="A2:A4"/>
    <mergeCell ref="B2:B4"/>
    <mergeCell ref="C2:I2"/>
    <mergeCell ref="J2:J4"/>
    <mergeCell ref="K2:K4"/>
    <mergeCell ref="L2:L4"/>
    <mergeCell ref="C3:E3"/>
    <mergeCell ref="F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F14" sqref="F14"/>
    </sheetView>
  </sheetViews>
  <sheetFormatPr defaultRowHeight="18" x14ac:dyDescent="0.4"/>
  <cols>
    <col min="1" max="1" width="4.875" style="1" bestFit="1" customWidth="1"/>
    <col min="2" max="2" width="19.25" style="1" customWidth="1"/>
    <col min="3" max="3" width="5.625" style="1" customWidth="1"/>
    <col min="4" max="4" width="5.125" style="1" bestFit="1" customWidth="1"/>
    <col min="5" max="5" width="9.75" style="1" bestFit="1" customWidth="1"/>
    <col min="6" max="6" width="7.375" style="1" bestFit="1" customWidth="1"/>
    <col min="7" max="7" width="10" style="2" bestFit="1" customWidth="1"/>
    <col min="8" max="8" width="5.625" style="1" customWidth="1"/>
    <col min="9" max="9" width="4.75" style="1" customWidth="1"/>
    <col min="10" max="10" width="9.75" style="1" bestFit="1" customWidth="1"/>
    <col min="11" max="11" width="7.375" style="1" bestFit="1" customWidth="1"/>
    <col min="12" max="12" width="10" style="2" customWidth="1"/>
    <col min="13" max="13" width="8.5" style="2" customWidth="1"/>
    <col min="14" max="14" width="4.625" style="1" bestFit="1" customWidth="1"/>
    <col min="15" max="15" width="9.25" style="2" customWidth="1"/>
    <col min="16" max="16384" width="9" style="1"/>
  </cols>
  <sheetData>
    <row r="1" spans="1:15" x14ac:dyDescent="0.4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4">
      <c r="A2" s="44" t="s">
        <v>0</v>
      </c>
      <c r="B2" s="44" t="s">
        <v>1</v>
      </c>
      <c r="C2" s="44" t="s">
        <v>18</v>
      </c>
      <c r="D2" s="44"/>
      <c r="E2" s="44"/>
      <c r="F2" s="44"/>
      <c r="G2" s="44"/>
      <c r="H2" s="44" t="s">
        <v>22</v>
      </c>
      <c r="I2" s="44"/>
      <c r="J2" s="44"/>
      <c r="K2" s="44"/>
      <c r="L2" s="44"/>
      <c r="M2" s="45" t="s">
        <v>32</v>
      </c>
      <c r="N2" s="46"/>
      <c r="O2" s="47"/>
    </row>
    <row r="3" spans="1:15" x14ac:dyDescent="0.4">
      <c r="A3" s="44"/>
      <c r="B3" s="44"/>
      <c r="C3" s="5" t="s">
        <v>17</v>
      </c>
      <c r="D3" s="5" t="s">
        <v>27</v>
      </c>
      <c r="E3" s="5" t="s">
        <v>20</v>
      </c>
      <c r="F3" s="5" t="s">
        <v>19</v>
      </c>
      <c r="G3" s="4" t="s">
        <v>21</v>
      </c>
      <c r="H3" s="5" t="s">
        <v>17</v>
      </c>
      <c r="I3" s="5" t="s">
        <v>27</v>
      </c>
      <c r="J3" s="5" t="s">
        <v>20</v>
      </c>
      <c r="K3" s="5" t="s">
        <v>19</v>
      </c>
      <c r="L3" s="4" t="s">
        <v>21</v>
      </c>
      <c r="M3" s="4" t="s">
        <v>33</v>
      </c>
      <c r="N3" s="5" t="s">
        <v>31</v>
      </c>
      <c r="O3" s="4" t="s">
        <v>29</v>
      </c>
    </row>
    <row r="4" spans="1:15" x14ac:dyDescent="0.4">
      <c r="A4" s="44"/>
      <c r="B4" s="44"/>
      <c r="C4" s="5" t="s">
        <v>23</v>
      </c>
      <c r="D4" s="5" t="s">
        <v>28</v>
      </c>
      <c r="E4" s="5" t="s">
        <v>24</v>
      </c>
      <c r="F4" s="5" t="s">
        <v>25</v>
      </c>
      <c r="G4" s="4" t="s">
        <v>23</v>
      </c>
      <c r="H4" s="5" t="s">
        <v>23</v>
      </c>
      <c r="I4" s="5" t="s">
        <v>28</v>
      </c>
      <c r="J4" s="5" t="s">
        <v>24</v>
      </c>
      <c r="K4" s="5" t="s">
        <v>25</v>
      </c>
      <c r="L4" s="4" t="s">
        <v>23</v>
      </c>
      <c r="M4" s="4" t="s">
        <v>23</v>
      </c>
      <c r="N4" s="5" t="s">
        <v>26</v>
      </c>
      <c r="O4" s="4" t="s">
        <v>30</v>
      </c>
    </row>
    <row r="5" spans="1:15" x14ac:dyDescent="0.4">
      <c r="A5" s="6">
        <v>1</v>
      </c>
      <c r="B5" s="6" t="s">
        <v>36</v>
      </c>
      <c r="C5" s="6">
        <v>0.35</v>
      </c>
      <c r="D5" s="6">
        <v>50</v>
      </c>
      <c r="E5" s="6">
        <v>8</v>
      </c>
      <c r="F5" s="6">
        <v>264</v>
      </c>
      <c r="G5" s="7">
        <f>C5*D5*E5*F5</f>
        <v>36960</v>
      </c>
      <c r="H5" s="6">
        <v>0.35</v>
      </c>
      <c r="I5" s="6">
        <v>50</v>
      </c>
      <c r="J5" s="6">
        <v>7</v>
      </c>
      <c r="K5" s="6">
        <v>264</v>
      </c>
      <c r="L5" s="7">
        <f>H5*I5*J5*K5</f>
        <v>32340</v>
      </c>
      <c r="M5" s="7">
        <f>L5-G5</f>
        <v>-4620</v>
      </c>
      <c r="N5" s="6">
        <f>((L5/G5)-1)*100</f>
        <v>-12.5</v>
      </c>
      <c r="O5" s="7">
        <f>M5*3.8</f>
        <v>-17556</v>
      </c>
    </row>
    <row r="6" spans="1:15" x14ac:dyDescent="0.4">
      <c r="A6" s="6">
        <v>2</v>
      </c>
      <c r="B6" s="6" t="s">
        <v>34</v>
      </c>
      <c r="C6" s="6">
        <v>5.6000000000000001E-2</v>
      </c>
      <c r="D6" s="6">
        <v>50</v>
      </c>
      <c r="E6" s="6">
        <v>8</v>
      </c>
      <c r="F6" s="6">
        <v>264</v>
      </c>
      <c r="G6" s="7">
        <f>C6*D6*E6*F6</f>
        <v>5913.6</v>
      </c>
      <c r="H6" s="6">
        <v>5.6000000000000001E-2</v>
      </c>
      <c r="I6" s="6">
        <v>50</v>
      </c>
      <c r="J6" s="6">
        <v>7</v>
      </c>
      <c r="K6" s="6">
        <v>264</v>
      </c>
      <c r="L6" s="7">
        <f>H6*I6*J6*K6</f>
        <v>5174.4000000000005</v>
      </c>
      <c r="M6" s="7">
        <f>L6-G6</f>
        <v>-739.19999999999982</v>
      </c>
      <c r="N6" s="6">
        <f>((L6/G6)-1)*100</f>
        <v>-12.5</v>
      </c>
      <c r="O6" s="7">
        <f>M6*3.8</f>
        <v>-2808.9599999999991</v>
      </c>
    </row>
    <row r="7" spans="1:15" x14ac:dyDescent="0.4">
      <c r="A7" s="6">
        <v>3</v>
      </c>
      <c r="B7" s="6" t="s">
        <v>39</v>
      </c>
      <c r="C7" s="6">
        <v>207.67</v>
      </c>
      <c r="D7" s="6">
        <v>1</v>
      </c>
      <c r="E7" s="6">
        <v>8</v>
      </c>
      <c r="F7" s="6">
        <v>264</v>
      </c>
      <c r="G7" s="7">
        <f>C7*D7*E7*F7</f>
        <v>438599.04</v>
      </c>
      <c r="H7" s="6">
        <v>225.17</v>
      </c>
      <c r="I7" s="6">
        <v>1</v>
      </c>
      <c r="J7" s="6">
        <v>7</v>
      </c>
      <c r="K7" s="6">
        <v>264</v>
      </c>
      <c r="L7" s="7">
        <f>H7*I7*J7*K7</f>
        <v>416114.16</v>
      </c>
      <c r="M7" s="7">
        <f>L7-G7</f>
        <v>-22484.880000000005</v>
      </c>
      <c r="N7" s="6">
        <f>((L7/G7)-1)*100</f>
        <v>-5.126522848750426</v>
      </c>
      <c r="O7" s="7">
        <f>M7*3.8</f>
        <v>-85442.544000000009</v>
      </c>
    </row>
    <row r="10" spans="1:15" x14ac:dyDescent="0.4">
      <c r="B10" s="35" t="s">
        <v>65</v>
      </c>
    </row>
    <row r="11" spans="1:15" x14ac:dyDescent="0.4">
      <c r="B11" s="1" t="s">
        <v>72</v>
      </c>
      <c r="G11" s="3"/>
    </row>
    <row r="12" spans="1:15" x14ac:dyDescent="0.4">
      <c r="B12" s="1" t="s">
        <v>73</v>
      </c>
    </row>
  </sheetData>
  <mergeCells count="6">
    <mergeCell ref="A1:O1"/>
    <mergeCell ref="C2:G2"/>
    <mergeCell ref="H2:L2"/>
    <mergeCell ref="A2:A4"/>
    <mergeCell ref="B2:B4"/>
    <mergeCell ref="M2:O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9" workbookViewId="0">
      <selection activeCell="J22" sqref="J22"/>
    </sheetView>
  </sheetViews>
  <sheetFormatPr defaultRowHeight="21" x14ac:dyDescent="0.45"/>
  <cols>
    <col min="1" max="1" width="6.875" style="8" customWidth="1"/>
    <col min="2" max="2" width="22.375" style="8" customWidth="1"/>
    <col min="3" max="3" width="9.875" style="8" customWidth="1"/>
    <col min="4" max="5" width="9" style="8"/>
    <col min="6" max="6" width="9" style="22"/>
    <col min="7" max="256" width="9" style="8"/>
    <col min="257" max="257" width="6.875" style="8" customWidth="1"/>
    <col min="258" max="258" width="22.375" style="8" customWidth="1"/>
    <col min="259" max="512" width="9" style="8"/>
    <col min="513" max="513" width="6.875" style="8" customWidth="1"/>
    <col min="514" max="514" width="22.375" style="8" customWidth="1"/>
    <col min="515" max="768" width="9" style="8"/>
    <col min="769" max="769" width="6.875" style="8" customWidth="1"/>
    <col min="770" max="770" width="22.375" style="8" customWidth="1"/>
    <col min="771" max="1024" width="9" style="8"/>
    <col min="1025" max="1025" width="6.875" style="8" customWidth="1"/>
    <col min="1026" max="1026" width="22.375" style="8" customWidth="1"/>
    <col min="1027" max="1280" width="9" style="8"/>
    <col min="1281" max="1281" width="6.875" style="8" customWidth="1"/>
    <col min="1282" max="1282" width="22.375" style="8" customWidth="1"/>
    <col min="1283" max="1536" width="9" style="8"/>
    <col min="1537" max="1537" width="6.875" style="8" customWidth="1"/>
    <col min="1538" max="1538" width="22.375" style="8" customWidth="1"/>
    <col min="1539" max="1792" width="9" style="8"/>
    <col min="1793" max="1793" width="6.875" style="8" customWidth="1"/>
    <col min="1794" max="1794" width="22.375" style="8" customWidth="1"/>
    <col min="1795" max="2048" width="9" style="8"/>
    <col min="2049" max="2049" width="6.875" style="8" customWidth="1"/>
    <col min="2050" max="2050" width="22.375" style="8" customWidth="1"/>
    <col min="2051" max="2304" width="9" style="8"/>
    <col min="2305" max="2305" width="6.875" style="8" customWidth="1"/>
    <col min="2306" max="2306" width="22.375" style="8" customWidth="1"/>
    <col min="2307" max="2560" width="9" style="8"/>
    <col min="2561" max="2561" width="6.875" style="8" customWidth="1"/>
    <col min="2562" max="2562" width="22.375" style="8" customWidth="1"/>
    <col min="2563" max="2816" width="9" style="8"/>
    <col min="2817" max="2817" width="6.875" style="8" customWidth="1"/>
    <col min="2818" max="2818" width="22.375" style="8" customWidth="1"/>
    <col min="2819" max="3072" width="9" style="8"/>
    <col min="3073" max="3073" width="6.875" style="8" customWidth="1"/>
    <col min="3074" max="3074" width="22.375" style="8" customWidth="1"/>
    <col min="3075" max="3328" width="9" style="8"/>
    <col min="3329" max="3329" width="6.875" style="8" customWidth="1"/>
    <col min="3330" max="3330" width="22.375" style="8" customWidth="1"/>
    <col min="3331" max="3584" width="9" style="8"/>
    <col min="3585" max="3585" width="6.875" style="8" customWidth="1"/>
    <col min="3586" max="3586" width="22.375" style="8" customWidth="1"/>
    <col min="3587" max="3840" width="9" style="8"/>
    <col min="3841" max="3841" width="6.875" style="8" customWidth="1"/>
    <col min="3842" max="3842" width="22.375" style="8" customWidth="1"/>
    <col min="3843" max="4096" width="9" style="8"/>
    <col min="4097" max="4097" width="6.875" style="8" customWidth="1"/>
    <col min="4098" max="4098" width="22.375" style="8" customWidth="1"/>
    <col min="4099" max="4352" width="9" style="8"/>
    <col min="4353" max="4353" width="6.875" style="8" customWidth="1"/>
    <col min="4354" max="4354" width="22.375" style="8" customWidth="1"/>
    <col min="4355" max="4608" width="9" style="8"/>
    <col min="4609" max="4609" width="6.875" style="8" customWidth="1"/>
    <col min="4610" max="4610" width="22.375" style="8" customWidth="1"/>
    <col min="4611" max="4864" width="9" style="8"/>
    <col min="4865" max="4865" width="6.875" style="8" customWidth="1"/>
    <col min="4866" max="4866" width="22.375" style="8" customWidth="1"/>
    <col min="4867" max="5120" width="9" style="8"/>
    <col min="5121" max="5121" width="6.875" style="8" customWidth="1"/>
    <col min="5122" max="5122" width="22.375" style="8" customWidth="1"/>
    <col min="5123" max="5376" width="9" style="8"/>
    <col min="5377" max="5377" width="6.875" style="8" customWidth="1"/>
    <col min="5378" max="5378" width="22.375" style="8" customWidth="1"/>
    <col min="5379" max="5632" width="9" style="8"/>
    <col min="5633" max="5633" width="6.875" style="8" customWidth="1"/>
    <col min="5634" max="5634" width="22.375" style="8" customWidth="1"/>
    <col min="5635" max="5888" width="9" style="8"/>
    <col min="5889" max="5889" width="6.875" style="8" customWidth="1"/>
    <col min="5890" max="5890" width="22.375" style="8" customWidth="1"/>
    <col min="5891" max="6144" width="9" style="8"/>
    <col min="6145" max="6145" width="6.875" style="8" customWidth="1"/>
    <col min="6146" max="6146" width="22.375" style="8" customWidth="1"/>
    <col min="6147" max="6400" width="9" style="8"/>
    <col min="6401" max="6401" width="6.875" style="8" customWidth="1"/>
    <col min="6402" max="6402" width="22.375" style="8" customWidth="1"/>
    <col min="6403" max="6656" width="9" style="8"/>
    <col min="6657" max="6657" width="6.875" style="8" customWidth="1"/>
    <col min="6658" max="6658" width="22.375" style="8" customWidth="1"/>
    <col min="6659" max="6912" width="9" style="8"/>
    <col min="6913" max="6913" width="6.875" style="8" customWidth="1"/>
    <col min="6914" max="6914" width="22.375" style="8" customWidth="1"/>
    <col min="6915" max="7168" width="9" style="8"/>
    <col min="7169" max="7169" width="6.875" style="8" customWidth="1"/>
    <col min="7170" max="7170" width="22.375" style="8" customWidth="1"/>
    <col min="7171" max="7424" width="9" style="8"/>
    <col min="7425" max="7425" width="6.875" style="8" customWidth="1"/>
    <col min="7426" max="7426" width="22.375" style="8" customWidth="1"/>
    <col min="7427" max="7680" width="9" style="8"/>
    <col min="7681" max="7681" width="6.875" style="8" customWidth="1"/>
    <col min="7682" max="7682" width="22.375" style="8" customWidth="1"/>
    <col min="7683" max="7936" width="9" style="8"/>
    <col min="7937" max="7937" width="6.875" style="8" customWidth="1"/>
    <col min="7938" max="7938" width="22.375" style="8" customWidth="1"/>
    <col min="7939" max="8192" width="9" style="8"/>
    <col min="8193" max="8193" width="6.875" style="8" customWidth="1"/>
    <col min="8194" max="8194" width="22.375" style="8" customWidth="1"/>
    <col min="8195" max="8448" width="9" style="8"/>
    <col min="8449" max="8449" width="6.875" style="8" customWidth="1"/>
    <col min="8450" max="8450" width="22.375" style="8" customWidth="1"/>
    <col min="8451" max="8704" width="9" style="8"/>
    <col min="8705" max="8705" width="6.875" style="8" customWidth="1"/>
    <col min="8706" max="8706" width="22.375" style="8" customWidth="1"/>
    <col min="8707" max="8960" width="9" style="8"/>
    <col min="8961" max="8961" width="6.875" style="8" customWidth="1"/>
    <col min="8962" max="8962" width="22.375" style="8" customWidth="1"/>
    <col min="8963" max="9216" width="9" style="8"/>
    <col min="9217" max="9217" width="6.875" style="8" customWidth="1"/>
    <col min="9218" max="9218" width="22.375" style="8" customWidth="1"/>
    <col min="9219" max="9472" width="9" style="8"/>
    <col min="9473" max="9473" width="6.875" style="8" customWidth="1"/>
    <col min="9474" max="9474" width="22.375" style="8" customWidth="1"/>
    <col min="9475" max="9728" width="9" style="8"/>
    <col min="9729" max="9729" width="6.875" style="8" customWidth="1"/>
    <col min="9730" max="9730" width="22.375" style="8" customWidth="1"/>
    <col min="9731" max="9984" width="9" style="8"/>
    <col min="9985" max="9985" width="6.875" style="8" customWidth="1"/>
    <col min="9986" max="9986" width="22.375" style="8" customWidth="1"/>
    <col min="9987" max="10240" width="9" style="8"/>
    <col min="10241" max="10241" width="6.875" style="8" customWidth="1"/>
    <col min="10242" max="10242" width="22.375" style="8" customWidth="1"/>
    <col min="10243" max="10496" width="9" style="8"/>
    <col min="10497" max="10497" width="6.875" style="8" customWidth="1"/>
    <col min="10498" max="10498" width="22.375" style="8" customWidth="1"/>
    <col min="10499" max="10752" width="9" style="8"/>
    <col min="10753" max="10753" width="6.875" style="8" customWidth="1"/>
    <col min="10754" max="10754" width="22.375" style="8" customWidth="1"/>
    <col min="10755" max="11008" width="9" style="8"/>
    <col min="11009" max="11009" width="6.875" style="8" customWidth="1"/>
    <col min="11010" max="11010" width="22.375" style="8" customWidth="1"/>
    <col min="11011" max="11264" width="9" style="8"/>
    <col min="11265" max="11265" width="6.875" style="8" customWidth="1"/>
    <col min="11266" max="11266" width="22.375" style="8" customWidth="1"/>
    <col min="11267" max="11520" width="9" style="8"/>
    <col min="11521" max="11521" width="6.875" style="8" customWidth="1"/>
    <col min="11522" max="11522" width="22.375" style="8" customWidth="1"/>
    <col min="11523" max="11776" width="9" style="8"/>
    <col min="11777" max="11777" width="6.875" style="8" customWidth="1"/>
    <col min="11778" max="11778" width="22.375" style="8" customWidth="1"/>
    <col min="11779" max="12032" width="9" style="8"/>
    <col min="12033" max="12033" width="6.875" style="8" customWidth="1"/>
    <col min="12034" max="12034" width="22.375" style="8" customWidth="1"/>
    <col min="12035" max="12288" width="9" style="8"/>
    <col min="12289" max="12289" width="6.875" style="8" customWidth="1"/>
    <col min="12290" max="12290" width="22.375" style="8" customWidth="1"/>
    <col min="12291" max="12544" width="9" style="8"/>
    <col min="12545" max="12545" width="6.875" style="8" customWidth="1"/>
    <col min="12546" max="12546" width="22.375" style="8" customWidth="1"/>
    <col min="12547" max="12800" width="9" style="8"/>
    <col min="12801" max="12801" width="6.875" style="8" customWidth="1"/>
    <col min="12802" max="12802" width="22.375" style="8" customWidth="1"/>
    <col min="12803" max="13056" width="9" style="8"/>
    <col min="13057" max="13057" width="6.875" style="8" customWidth="1"/>
    <col min="13058" max="13058" width="22.375" style="8" customWidth="1"/>
    <col min="13059" max="13312" width="9" style="8"/>
    <col min="13313" max="13313" width="6.875" style="8" customWidth="1"/>
    <col min="13314" max="13314" width="22.375" style="8" customWidth="1"/>
    <col min="13315" max="13568" width="9" style="8"/>
    <col min="13569" max="13569" width="6.875" style="8" customWidth="1"/>
    <col min="13570" max="13570" width="22.375" style="8" customWidth="1"/>
    <col min="13571" max="13824" width="9" style="8"/>
    <col min="13825" max="13825" width="6.875" style="8" customWidth="1"/>
    <col min="13826" max="13826" width="22.375" style="8" customWidth="1"/>
    <col min="13827" max="14080" width="9" style="8"/>
    <col min="14081" max="14081" width="6.875" style="8" customWidth="1"/>
    <col min="14082" max="14082" width="22.375" style="8" customWidth="1"/>
    <col min="14083" max="14336" width="9" style="8"/>
    <col min="14337" max="14337" width="6.875" style="8" customWidth="1"/>
    <col min="14338" max="14338" width="22.375" style="8" customWidth="1"/>
    <col min="14339" max="14592" width="9" style="8"/>
    <col min="14593" max="14593" width="6.875" style="8" customWidth="1"/>
    <col min="14594" max="14594" width="22.375" style="8" customWidth="1"/>
    <col min="14595" max="14848" width="9" style="8"/>
    <col min="14849" max="14849" width="6.875" style="8" customWidth="1"/>
    <col min="14850" max="14850" width="22.375" style="8" customWidth="1"/>
    <col min="14851" max="15104" width="9" style="8"/>
    <col min="15105" max="15105" width="6.875" style="8" customWidth="1"/>
    <col min="15106" max="15106" width="22.375" style="8" customWidth="1"/>
    <col min="15107" max="15360" width="9" style="8"/>
    <col min="15361" max="15361" width="6.875" style="8" customWidth="1"/>
    <col min="15362" max="15362" width="22.375" style="8" customWidth="1"/>
    <col min="15363" max="15616" width="9" style="8"/>
    <col min="15617" max="15617" width="6.875" style="8" customWidth="1"/>
    <col min="15618" max="15618" width="22.375" style="8" customWidth="1"/>
    <col min="15619" max="15872" width="9" style="8"/>
    <col min="15873" max="15873" width="6.875" style="8" customWidth="1"/>
    <col min="15874" max="15874" width="22.375" style="8" customWidth="1"/>
    <col min="15875" max="16128" width="9" style="8"/>
    <col min="16129" max="16129" width="6.875" style="8" customWidth="1"/>
    <col min="16130" max="16130" width="22.375" style="8" customWidth="1"/>
    <col min="16131" max="16384" width="9" style="8"/>
  </cols>
  <sheetData>
    <row r="1" spans="1:9" ht="42" customHeight="1" x14ac:dyDescent="0.45">
      <c r="A1" s="48" t="s">
        <v>71</v>
      </c>
      <c r="B1" s="48"/>
      <c r="C1" s="48"/>
      <c r="D1" s="48"/>
      <c r="E1" s="48"/>
      <c r="F1" s="48"/>
      <c r="G1" s="48"/>
      <c r="H1" s="30"/>
      <c r="I1" s="30"/>
    </row>
    <row r="2" spans="1:9" ht="42" x14ac:dyDescent="0.45">
      <c r="A2" s="9" t="s">
        <v>0</v>
      </c>
      <c r="B2" s="9" t="s">
        <v>41</v>
      </c>
      <c r="C2" s="10" t="s">
        <v>66</v>
      </c>
      <c r="D2" s="9" t="s">
        <v>6</v>
      </c>
      <c r="E2" s="9" t="s">
        <v>42</v>
      </c>
      <c r="F2" s="11" t="s">
        <v>43</v>
      </c>
      <c r="G2" s="12" t="s">
        <v>44</v>
      </c>
    </row>
    <row r="3" spans="1:9" x14ac:dyDescent="0.45">
      <c r="A3" s="13">
        <v>1</v>
      </c>
      <c r="B3" s="13" t="s">
        <v>45</v>
      </c>
      <c r="C3" s="14">
        <v>60000</v>
      </c>
      <c r="D3" s="15" t="s">
        <v>46</v>
      </c>
      <c r="E3" s="13">
        <v>1</v>
      </c>
      <c r="F3" s="16">
        <v>17500</v>
      </c>
      <c r="G3" s="17">
        <f>F3/1000*E3</f>
        <v>17.5</v>
      </c>
    </row>
    <row r="4" spans="1:9" x14ac:dyDescent="0.45">
      <c r="A4" s="13">
        <v>2</v>
      </c>
      <c r="B4" s="13" t="s">
        <v>47</v>
      </c>
      <c r="C4" s="14">
        <v>30510</v>
      </c>
      <c r="D4" s="15" t="s">
        <v>48</v>
      </c>
      <c r="E4" s="13">
        <v>1</v>
      </c>
      <c r="F4" s="18">
        <v>8900</v>
      </c>
      <c r="G4" s="17">
        <f t="shared" ref="G4:G24" si="0">F4/1000*E4</f>
        <v>8.9</v>
      </c>
    </row>
    <row r="5" spans="1:9" x14ac:dyDescent="0.45">
      <c r="A5" s="13">
        <v>3</v>
      </c>
      <c r="B5" s="13" t="s">
        <v>47</v>
      </c>
      <c r="C5" s="14">
        <v>30510</v>
      </c>
      <c r="D5" s="15" t="s">
        <v>48</v>
      </c>
      <c r="E5" s="13">
        <v>1</v>
      </c>
      <c r="F5" s="18">
        <v>8900</v>
      </c>
      <c r="G5" s="17">
        <f t="shared" si="0"/>
        <v>8.9</v>
      </c>
    </row>
    <row r="6" spans="1:9" x14ac:dyDescent="0.45">
      <c r="A6" s="13">
        <v>4</v>
      </c>
      <c r="B6" s="13" t="s">
        <v>49</v>
      </c>
      <c r="C6" s="14">
        <v>30510</v>
      </c>
      <c r="D6" s="15" t="s">
        <v>48</v>
      </c>
      <c r="E6" s="13">
        <v>1</v>
      </c>
      <c r="F6" s="18">
        <v>8900</v>
      </c>
      <c r="G6" s="17">
        <f t="shared" si="0"/>
        <v>8.9</v>
      </c>
    </row>
    <row r="7" spans="1:9" x14ac:dyDescent="0.45">
      <c r="A7" s="13">
        <v>5</v>
      </c>
      <c r="B7" s="13" t="s">
        <v>49</v>
      </c>
      <c r="C7" s="14">
        <v>30510</v>
      </c>
      <c r="D7" s="15" t="s">
        <v>48</v>
      </c>
      <c r="E7" s="13">
        <v>1</v>
      </c>
      <c r="F7" s="18">
        <v>8900</v>
      </c>
      <c r="G7" s="17">
        <f t="shared" si="0"/>
        <v>8.9</v>
      </c>
    </row>
    <row r="8" spans="1:9" x14ac:dyDescent="0.45">
      <c r="A8" s="13">
        <v>6</v>
      </c>
      <c r="B8" s="13" t="s">
        <v>50</v>
      </c>
      <c r="C8" s="14">
        <v>48000</v>
      </c>
      <c r="D8" s="15" t="s">
        <v>46</v>
      </c>
      <c r="E8" s="13">
        <v>1</v>
      </c>
      <c r="F8" s="18">
        <v>14000</v>
      </c>
      <c r="G8" s="17">
        <f t="shared" si="0"/>
        <v>14</v>
      </c>
    </row>
    <row r="9" spans="1:9" x14ac:dyDescent="0.45">
      <c r="A9" s="13">
        <v>7</v>
      </c>
      <c r="B9" s="13" t="s">
        <v>51</v>
      </c>
      <c r="C9" s="14">
        <v>36666</v>
      </c>
      <c r="D9" s="15" t="s">
        <v>46</v>
      </c>
      <c r="E9" s="13">
        <v>1</v>
      </c>
      <c r="F9" s="18">
        <v>10700</v>
      </c>
      <c r="G9" s="17">
        <f t="shared" si="0"/>
        <v>10.7</v>
      </c>
    </row>
    <row r="10" spans="1:9" x14ac:dyDescent="0.45">
      <c r="A10" s="13">
        <v>8</v>
      </c>
      <c r="B10" s="13" t="s">
        <v>52</v>
      </c>
      <c r="C10" s="14">
        <v>48000</v>
      </c>
      <c r="D10" s="15" t="s">
        <v>46</v>
      </c>
      <c r="E10" s="13">
        <v>1</v>
      </c>
      <c r="F10" s="18">
        <v>14000</v>
      </c>
      <c r="G10" s="17">
        <f t="shared" si="0"/>
        <v>14</v>
      </c>
    </row>
    <row r="11" spans="1:9" x14ac:dyDescent="0.45">
      <c r="A11" s="13">
        <v>9</v>
      </c>
      <c r="B11" s="13" t="s">
        <v>53</v>
      </c>
      <c r="C11" s="14">
        <v>60000</v>
      </c>
      <c r="D11" s="15" t="s">
        <v>46</v>
      </c>
      <c r="E11" s="13">
        <v>1</v>
      </c>
      <c r="F11" s="18">
        <v>17500</v>
      </c>
      <c r="G11" s="17">
        <f t="shared" si="0"/>
        <v>17.5</v>
      </c>
    </row>
    <row r="12" spans="1:9" x14ac:dyDescent="0.45">
      <c r="A12" s="13">
        <v>10</v>
      </c>
      <c r="B12" s="13" t="s">
        <v>53</v>
      </c>
      <c r="C12" s="14">
        <v>60000</v>
      </c>
      <c r="D12" s="15" t="s">
        <v>46</v>
      </c>
      <c r="E12" s="13">
        <v>1</v>
      </c>
      <c r="F12" s="18">
        <v>17500</v>
      </c>
      <c r="G12" s="17">
        <f t="shared" si="0"/>
        <v>17.5</v>
      </c>
    </row>
    <row r="13" spans="1:9" x14ac:dyDescent="0.45">
      <c r="A13" s="13">
        <v>11</v>
      </c>
      <c r="B13" s="19" t="s">
        <v>54</v>
      </c>
      <c r="C13" s="20">
        <v>60000</v>
      </c>
      <c r="D13" s="15" t="s">
        <v>46</v>
      </c>
      <c r="E13" s="13">
        <v>1</v>
      </c>
      <c r="F13" s="18">
        <v>17500</v>
      </c>
      <c r="G13" s="17">
        <f t="shared" si="0"/>
        <v>17.5</v>
      </c>
    </row>
    <row r="14" spans="1:9" x14ac:dyDescent="0.45">
      <c r="A14" s="13">
        <v>12</v>
      </c>
      <c r="B14" s="19" t="s">
        <v>55</v>
      </c>
      <c r="C14" s="20">
        <v>26881</v>
      </c>
      <c r="D14" s="15" t="s">
        <v>48</v>
      </c>
      <c r="E14" s="13">
        <v>1</v>
      </c>
      <c r="F14" s="18">
        <v>7900</v>
      </c>
      <c r="G14" s="17">
        <f t="shared" si="0"/>
        <v>7.9</v>
      </c>
    </row>
    <row r="15" spans="1:9" x14ac:dyDescent="0.45">
      <c r="A15" s="13">
        <v>13</v>
      </c>
      <c r="B15" s="19" t="s">
        <v>56</v>
      </c>
      <c r="C15" s="21">
        <v>40722</v>
      </c>
      <c r="D15" s="15" t="s">
        <v>46</v>
      </c>
      <c r="E15" s="13">
        <v>1</v>
      </c>
      <c r="F15" s="18">
        <v>11900</v>
      </c>
      <c r="G15" s="17">
        <f t="shared" si="0"/>
        <v>11.9</v>
      </c>
    </row>
    <row r="16" spans="1:9" x14ac:dyDescent="0.45">
      <c r="A16" s="13">
        <v>14</v>
      </c>
      <c r="B16" s="19" t="s">
        <v>57</v>
      </c>
      <c r="C16" s="21">
        <v>9150</v>
      </c>
      <c r="D16" s="15" t="s">
        <v>48</v>
      </c>
      <c r="E16" s="13">
        <v>1</v>
      </c>
      <c r="F16" s="18">
        <v>753</v>
      </c>
      <c r="G16" s="17">
        <f t="shared" si="0"/>
        <v>0.753</v>
      </c>
    </row>
    <row r="17" spans="1:7" x14ac:dyDescent="0.45">
      <c r="A17" s="13">
        <v>15</v>
      </c>
      <c r="B17" s="19" t="s">
        <v>58</v>
      </c>
      <c r="C17" s="21">
        <v>9150</v>
      </c>
      <c r="D17" s="15" t="s">
        <v>48</v>
      </c>
      <c r="E17" s="13">
        <v>1</v>
      </c>
      <c r="F17" s="18">
        <v>753</v>
      </c>
      <c r="G17" s="17">
        <f t="shared" si="0"/>
        <v>0.753</v>
      </c>
    </row>
    <row r="18" spans="1:7" x14ac:dyDescent="0.45">
      <c r="A18" s="13">
        <v>16</v>
      </c>
      <c r="B18" s="19" t="s">
        <v>59</v>
      </c>
      <c r="C18" s="21">
        <v>9150</v>
      </c>
      <c r="D18" s="15" t="s">
        <v>48</v>
      </c>
      <c r="E18" s="13">
        <v>1</v>
      </c>
      <c r="F18" s="18">
        <v>753</v>
      </c>
      <c r="G18" s="17">
        <f t="shared" si="0"/>
        <v>0.753</v>
      </c>
    </row>
    <row r="19" spans="1:7" x14ac:dyDescent="0.45">
      <c r="A19" s="13">
        <v>17</v>
      </c>
      <c r="B19" s="19" t="s">
        <v>60</v>
      </c>
      <c r="C19" s="21">
        <v>9150</v>
      </c>
      <c r="D19" s="15" t="s">
        <v>48</v>
      </c>
      <c r="E19" s="13">
        <v>1</v>
      </c>
      <c r="F19" s="18">
        <v>753</v>
      </c>
      <c r="G19" s="17">
        <f t="shared" si="0"/>
        <v>0.753</v>
      </c>
    </row>
    <row r="20" spans="1:7" x14ac:dyDescent="0.45">
      <c r="A20" s="13">
        <v>18</v>
      </c>
      <c r="B20" s="19" t="s">
        <v>61</v>
      </c>
      <c r="C20" s="21">
        <v>9150</v>
      </c>
      <c r="D20" s="15" t="s">
        <v>48</v>
      </c>
      <c r="E20" s="13">
        <v>1</v>
      </c>
      <c r="F20" s="18">
        <v>753</v>
      </c>
      <c r="G20" s="17">
        <f t="shared" si="0"/>
        <v>0.753</v>
      </c>
    </row>
    <row r="21" spans="1:7" x14ac:dyDescent="0.45">
      <c r="A21" s="13">
        <v>19</v>
      </c>
      <c r="B21" s="19" t="s">
        <v>62</v>
      </c>
      <c r="C21" s="21">
        <v>26881</v>
      </c>
      <c r="D21" s="15" t="s">
        <v>48</v>
      </c>
      <c r="E21" s="13">
        <v>1</v>
      </c>
      <c r="F21" s="18">
        <v>7900</v>
      </c>
      <c r="G21" s="17">
        <f t="shared" si="0"/>
        <v>7.9</v>
      </c>
    </row>
    <row r="22" spans="1:7" x14ac:dyDescent="0.45">
      <c r="A22" s="13">
        <v>20</v>
      </c>
      <c r="B22" s="19" t="s">
        <v>63</v>
      </c>
      <c r="C22" s="21">
        <v>19076</v>
      </c>
      <c r="D22" s="15" t="s">
        <v>48</v>
      </c>
      <c r="E22" s="13">
        <v>1</v>
      </c>
      <c r="F22" s="18">
        <v>5500</v>
      </c>
      <c r="G22" s="17">
        <f t="shared" si="0"/>
        <v>5.5</v>
      </c>
    </row>
    <row r="23" spans="1:7" x14ac:dyDescent="0.45">
      <c r="A23" s="13">
        <v>21</v>
      </c>
      <c r="B23" s="19">
        <v>1113</v>
      </c>
      <c r="C23" s="20">
        <v>60000</v>
      </c>
      <c r="D23" s="15" t="s">
        <v>46</v>
      </c>
      <c r="E23" s="13">
        <v>1</v>
      </c>
      <c r="F23" s="18">
        <v>17500</v>
      </c>
      <c r="G23" s="17">
        <f t="shared" si="0"/>
        <v>17.5</v>
      </c>
    </row>
    <row r="24" spans="1:7" x14ac:dyDescent="0.45">
      <c r="A24" s="13">
        <v>22</v>
      </c>
      <c r="B24" s="19">
        <v>1114</v>
      </c>
      <c r="C24" s="20">
        <v>30510</v>
      </c>
      <c r="D24" s="15" t="s">
        <v>46</v>
      </c>
      <c r="E24" s="13">
        <v>1</v>
      </c>
      <c r="F24" s="18">
        <v>8900</v>
      </c>
      <c r="G24" s="17">
        <f t="shared" si="0"/>
        <v>8.9</v>
      </c>
    </row>
    <row r="25" spans="1:7" ht="23.25" x14ac:dyDescent="0.6">
      <c r="G25" s="23">
        <f>SUM(G3:G24)</f>
        <v>207.66499999999996</v>
      </c>
    </row>
    <row r="26" spans="1:7" x14ac:dyDescent="0.45">
      <c r="A26" s="24" t="s">
        <v>65</v>
      </c>
      <c r="B26" s="8" t="s">
        <v>64</v>
      </c>
    </row>
  </sheetData>
  <mergeCells count="1">
    <mergeCell ref="A1:G1"/>
  </mergeCells>
  <pageMargins left="0.51181102362204722" right="0.11811023622047245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57</vt:lpstr>
      <vt:lpstr>รายการคำนวณ</vt:lpstr>
      <vt:lpstr>ข้อมูลแอร์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</dc:creator>
  <cp:lastModifiedBy>Windows User</cp:lastModifiedBy>
  <cp:lastPrinted>2014-04-18T22:10:16Z</cp:lastPrinted>
  <dcterms:created xsi:type="dcterms:W3CDTF">2012-09-04T08:33:00Z</dcterms:created>
  <dcterms:modified xsi:type="dcterms:W3CDTF">2014-10-10T20:37:59Z</dcterms:modified>
</cp:coreProperties>
</file>